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2">'5.3. Показники '!$C$2:$Q$39</definedName>
    <definedName name="_xlnm.Print_Area" localSheetId="3">'5.4. Показники '!$C$2:$Q$29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<sst xmlns="http://schemas.openxmlformats.org/spreadsheetml/2006/main" count="250" uniqueCount="155">
  <si>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</si>
  <si>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</si>
  <si>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</si>
  <si>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</si>
  <si>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</si>
  <si>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</si>
  <si>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</si>
  <si>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</si>
  <si>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</si>
  <si>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</si>
  <si>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</si>
  <si>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</si>
  <si>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</si>
  <si>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</si>
  <si>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</si>
  <si>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</si>
  <si>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</si>
  <si>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</si>
  <si>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</si>
  <si>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</si>
  <si>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</si>
  <si>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</si>
  <si>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</si>
  <si>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</si>
  <si>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</si>
  <si>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</si>
  <si>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</si>
  <si>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</si>
  <si>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</si>
  <si>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</si>
  <si>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</si>
  <si>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</si>
  <si>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</si>
  <si>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</si>
  <si>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</si>
  <si>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</si>
  <si>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</si>
  <si>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</si>
  <si>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</si>
  <si>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</si>
  <si>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</si>
  <si>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</si>
  <si>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</si>
  <si>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</si>
  <si>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</si>
  <si>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</si>
  <si>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</si>
  <si>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</si>
  <si>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</si>
  <si>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</si>
  <si>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</si>
  <si>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</si>
  <si>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</si>
  <si>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</si>
  <si>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</si>
  <si>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</si>
  <si>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</si>
  <si>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</si>
  <si>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</si>
  <si>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</si>
  <si>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</si>
  <si>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</si>
  <si>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</si>
  <si>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</si>
  <si>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</si>
  <si>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</si>
  <si>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</si>
  <si>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</si>
  <si>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</si>
  <si>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</si>
  <si>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</si>
  <si>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</si>
  <si>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</si>
  <si>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</si>
  <si>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</si>
  <si>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</si>
  <si>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</si>
  <si>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</si>
  <si>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</si>
  <si>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</si>
  <si>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</si>
  <si>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</si>
  <si>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</si>
  <si>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</si>
  <si>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</si>
  <si>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</si>
  <si>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</si>
  <si>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</si>
  <si>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</si>
  <si>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</si>
  <si>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</si>
  <si>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</si>
  <si>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</si>
  <si>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</si>
  <si>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</si>
  <si>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</si>
  <si>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</si>
  <si>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</si>
  <si>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</si>
  <si>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</si>
  <si>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</si>
  <si>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</si>
  <si>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</si>
  <si>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</si>
  <si>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</si>
  <si>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</si>
  <si>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</si>
  <si>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</si>
  <si>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</si>
  <si>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</si>
  <si>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</si>
  <si>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</si>
  <si>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</si>
  <si>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</si>
  <si>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</si>
  <si>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</si>
  <si>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</si>
  <si>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</si>
  <si>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>Пояснення причин відхилення фактичних обсягів надходжень від планових  Відхилень не має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</si>
  <si>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</si>
  <si>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</si>
  <si>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</si>
  <si>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</si>
  <si>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</si>
  <si>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t>Здійснення департаментом наданих законодавством повноважень у сфері соціального захисту населення.</t>
  </si>
  <si>
    <t>(1040)</t>
  </si>
  <si>
    <t>Програма є результативною лише при наявності відповідного бюджетного фінансування, оскільки передбачає надання  фінансової підтримки громадським організаціям ветеранів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</si>
  <si>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</si>
  <si>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</si>
  <si>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Забезпечення виплати грошової компенсації за належні для отримання жилі приміщення для окремих категорій населення  відповідно до законодавства</t>
  </si>
  <si>
    <t xml:space="preserve"> Забезпечення виплати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</si>
  <si>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обсяг витрат безпосередньо на придбання житла, грн.</t>
  </si>
  <si>
    <t>обсяг витрат, пов'язаних з оформленням права власності на житло та сплатою передбачених законодавством податків і зборів, грн.</t>
  </si>
  <si>
    <t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бюджету, грн.</t>
  </si>
  <si>
    <t>Кількість осіб з інвалідністю, які потребують поліпшення житлових умов, та заяви яких розглянуто відповідною комісією, осіб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</si>
  <si>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</si>
  <si>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</t>
  </si>
  <si>
    <t>Середня вартість однієї придбаної квартири (будинку)</t>
  </si>
  <si>
    <t>Середня вартість витрат на оформлення права власності на житло</t>
  </si>
  <si>
    <t>середня вартість 1 кв.м. придбаного житла</t>
  </si>
  <si>
    <t>якості</t>
  </si>
  <si>
    <t>Частка забезпечення житлом осіб з інвалідністю, які потребують поліпшення житлових умов , %</t>
  </si>
  <si>
    <t>У звязку із меншим обсягом субвенції в 2019 році касові видатки склали 13 970,368 тис.грн., що дозволило профінансувати  придбання 12 квартир, натомість в 2018 році видатки склали 25 830,113 грн. придбання 22 квартир для учасників АТО, ООС та членів сімей загиблих</t>
  </si>
  <si>
    <t>за 2020 рік</t>
  </si>
  <si>
    <t>Відхилення  Касові видатків по даній програмі за  2020 рік становлять 21 017,81014 тис.грн.  що складає 100 % від уточненого плану на 2020 рік та відповідають фактичній потребі в коштах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</si>
  <si>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т.ч., грн.</t>
  </si>
  <si>
    <t>зокрема грошова компенсація на придбання житла виплачена заявнику не в повному обсязі</t>
  </si>
  <si>
    <t xml:space="preserve"> Касові видатків по даній програмі за  2020 рік становлять 20 742,989 тис. грн.  що скадає 100 % від уточненого плану на 2020 рік. Фактична потреба в коштах забезпечена на 98,7%. </t>
  </si>
  <si>
    <t>Частка забезпечення грошовою компенсацією на придбання житла, яку виплачено заявнику не в повному обсязі, %</t>
  </si>
  <si>
    <t>Планова чисельність отримувачів у 2020 році більша на 90,65% при цьому реально придбанобільшу кількість квартир та на 48,5 % зросли фактичні видатки в порівнянні з плановими. У звязку із більшим обсягом субвенції в 2020 році касові видатки склали 20 742,99 тис.грн., що дозволило профінансувати  придбання 13 квартир, натомість в 2019 році видатки склали 13 970,39 тис. грн. придбання 12 квартир для учасників АТО, ООС, що мають інвалідність та членів сімей загиблих</t>
  </si>
  <si>
    <t>В 2020 році на 8,3% зросла кількість придбаного житла ,у звязку з більшими обсягами субвенцій.</t>
  </si>
  <si>
    <t xml:space="preserve">В 2020 році на 9,4% зросла вартість в розрахунку на 1 кв.м. придбаного житла </t>
  </si>
  <si>
    <t>В 2020 році планові видатки виконано на 21,3% від запланованих (придбано 13 з 61 квартири). В 2019 році обсяг субвенції забезпечив 37,5 % потребу в коштах (придбано 12 з 32 квартир)</t>
  </si>
  <si>
    <t>Станом на 01.01.2020 року та станом на 01.01.2021 року дебіторська та кредиторська заборгованості відсутні.</t>
  </si>
  <si>
    <t>Программа залишається актуальною для подальшої реалізації. Завдяки коштам, виділеним за рахунок коштів субвенції на реалізацію програми, у 2020 році вдалося забезпечити 13 осіб житлом. Бюджетні кошти використані за призначенням  та в повному обсязі.  Касові видатків по даній програмі за  2020 рік становлять 20 742,988 тис. грн.  що скадає 98,7% від уточненого плану на 2020 рік, забезпечено придбання 13 квартир. Фактична потреба в коштах забезпечена на 21,3%. В 2019 році субвенція покрила 37,5 % потребу в коштах та було забезпеченно придбання 12 квартир.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</si>
</sst>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000000000000"/>
    <numFmt numFmtId="211" formatCode="#,##0.0"/>
    <numFmt numFmtId="212" formatCode="#,##0.000"/>
  </numFmts>
  <fonts count="8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1" fontId="18" fillId="0" borderId="12" xfId="0" applyNumberFormat="1" applyFont="1" applyBorder="1" applyAlignment="1" applyProtection="1">
      <alignment horizontal="center" vertical="top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8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35" fillId="0" borderId="15" xfId="0" applyNumberFormat="1" applyFont="1" applyBorder="1" applyAlignment="1" applyProtection="1">
      <alignment horizontal="center" vertical="center" wrapText="1"/>
      <protection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right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center" vertical="top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189" fontId="18" fillId="0" borderId="23" xfId="0" applyNumberFormat="1" applyFont="1" applyBorder="1" applyAlignment="1" applyProtection="1">
      <alignment horizontal="right" vertical="top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194" fontId="36" fillId="33" borderId="11" xfId="0" applyNumberFormat="1" applyFont="1" applyFill="1" applyBorder="1" applyAlignment="1">
      <alignment horizontal="center" vertical="center" wrapText="1"/>
    </xf>
    <xf numFmtId="194" fontId="36" fillId="33" borderId="25" xfId="0" applyNumberFormat="1" applyFont="1" applyFill="1" applyBorder="1" applyAlignment="1">
      <alignment vertical="center" wrapText="1"/>
    </xf>
    <xf numFmtId="0" fontId="2" fillId="0" borderId="17" xfId="0" applyFont="1" applyBorder="1" applyAlignment="1" applyProtection="1">
      <alignment horizontal="center" vertical="top" wrapText="1"/>
      <protection/>
    </xf>
    <xf numFmtId="1" fontId="2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54" applyFont="1" applyBorder="1" applyAlignment="1">
      <alignment vertical="top" wrapText="1"/>
      <protection/>
    </xf>
    <xf numFmtId="49" fontId="37" fillId="33" borderId="11" xfId="0" applyNumberFormat="1" applyFont="1" applyFill="1" applyBorder="1" applyAlignment="1">
      <alignment horizontal="center" vertical="top"/>
    </xf>
    <xf numFmtId="49" fontId="36" fillId="33" borderId="11" xfId="0" applyNumberFormat="1" applyFont="1" applyFill="1" applyBorder="1" applyAlignment="1">
      <alignment horizontal="center" vertical="top" wrapText="1"/>
    </xf>
    <xf numFmtId="3" fontId="18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4" fontId="78" fillId="0" borderId="11" xfId="0" applyNumberFormat="1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41" fillId="0" borderId="11" xfId="53" applyFont="1" applyFill="1" applyBorder="1" applyAlignment="1">
      <alignment horizontal="left" vertical="center" wrapText="1"/>
      <protection/>
    </xf>
    <xf numFmtId="0" fontId="79" fillId="0" borderId="11" xfId="0" applyFont="1" applyBorder="1" applyAlignment="1">
      <alignment horizontal="center" vertical="center" wrapText="1"/>
    </xf>
    <xf numFmtId="211" fontId="78" fillId="0" borderId="11" xfId="0" applyNumberFormat="1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212" fontId="42" fillId="33" borderId="11" xfId="0" applyNumberFormat="1" applyFont="1" applyFill="1" applyBorder="1" applyAlignment="1">
      <alignment horizontal="center" wrapText="1"/>
    </xf>
    <xf numFmtId="212" fontId="35" fillId="0" borderId="15" xfId="0" applyNumberFormat="1" applyFont="1" applyBorder="1" applyAlignment="1" applyProtection="1">
      <alignment horizontal="center" vertical="center" wrapText="1"/>
      <protection/>
    </xf>
    <xf numFmtId="1" fontId="20" fillId="0" borderId="26" xfId="0" applyNumberFormat="1" applyFont="1" applyBorder="1" applyAlignment="1" applyProtection="1">
      <alignment horizontal="center" vertical="center" wrapText="1"/>
      <protection/>
    </xf>
    <xf numFmtId="1" fontId="37" fillId="33" borderId="11" xfId="0" applyNumberFormat="1" applyFont="1" applyFill="1" applyBorder="1" applyAlignment="1">
      <alignment vertical="center"/>
    </xf>
    <xf numFmtId="205" fontId="35" fillId="33" borderId="11" xfId="0" applyNumberFormat="1" applyFont="1" applyFill="1" applyBorder="1" applyAlignment="1">
      <alignment vertical="center" wrapText="1"/>
    </xf>
    <xf numFmtId="1" fontId="18" fillId="0" borderId="26" xfId="0" applyNumberFormat="1" applyFont="1" applyBorder="1" applyAlignment="1" applyProtection="1">
      <alignment horizontal="center" vertical="center" wrapText="1"/>
      <protection/>
    </xf>
    <xf numFmtId="194" fontId="18" fillId="0" borderId="26" xfId="0" applyNumberFormat="1" applyFont="1" applyFill="1" applyBorder="1" applyAlignment="1" applyProtection="1">
      <alignment horizontal="center" vertical="center" wrapText="1"/>
      <protection/>
    </xf>
    <xf numFmtId="194" fontId="28" fillId="0" borderId="26" xfId="0" applyNumberFormat="1" applyFont="1" applyFill="1" applyBorder="1" applyAlignment="1" applyProtection="1">
      <alignment horizontal="center" vertical="center" wrapText="1"/>
      <protection/>
    </xf>
    <xf numFmtId="194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195" fontId="18" fillId="0" borderId="10" xfId="0" applyNumberFormat="1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/>
    </xf>
    <xf numFmtId="194" fontId="18" fillId="0" borderId="10" xfId="0" applyNumberFormat="1" applyFont="1" applyFill="1" applyBorder="1" applyAlignment="1" applyProtection="1">
      <alignment horizontal="center" vertical="center" wrapText="1"/>
      <protection/>
    </xf>
    <xf numFmtId="194" fontId="18" fillId="0" borderId="27" xfId="0" applyNumberFormat="1" applyFont="1" applyFill="1" applyBorder="1" applyAlignment="1" applyProtection="1">
      <alignment horizontal="center" vertical="center" wrapText="1"/>
      <protection/>
    </xf>
    <xf numFmtId="2" fontId="35" fillId="33" borderId="11" xfId="0" applyNumberFormat="1" applyFont="1" applyFill="1" applyBorder="1" applyAlignment="1">
      <alignment vertical="center" wrapText="1"/>
    </xf>
    <xf numFmtId="194" fontId="35" fillId="33" borderId="11" xfId="0" applyNumberFormat="1" applyFont="1" applyFill="1" applyBorder="1" applyAlignment="1">
      <alignment vertical="center" wrapText="1"/>
    </xf>
    <xf numFmtId="1" fontId="78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" fontId="43" fillId="0" borderId="11" xfId="0" applyNumberFormat="1" applyFont="1" applyBorder="1" applyAlignment="1" applyProtection="1">
      <alignment horizontal="center" vertical="center" wrapText="1"/>
      <protection/>
    </xf>
    <xf numFmtId="195" fontId="13" fillId="0" borderId="11" xfId="0" applyNumberFormat="1" applyFont="1" applyBorder="1" applyAlignment="1" applyProtection="1">
      <alignment horizontal="center" vertical="center" wrapText="1"/>
      <protection/>
    </xf>
    <xf numFmtId="195" fontId="78" fillId="0" borderId="11" xfId="0" applyNumberFormat="1" applyFont="1" applyBorder="1" applyAlignment="1">
      <alignment horizontal="center" vertical="center"/>
    </xf>
    <xf numFmtId="195" fontId="43" fillId="0" borderId="11" xfId="0" applyNumberFormat="1" applyFont="1" applyBorder="1" applyAlignment="1" applyProtection="1">
      <alignment horizontal="center" vertical="center" wrapText="1"/>
      <protection/>
    </xf>
    <xf numFmtId="2" fontId="78" fillId="0" borderId="11" xfId="0" applyNumberFormat="1" applyFont="1" applyBorder="1" applyAlignment="1">
      <alignment horizontal="center" vertical="center"/>
    </xf>
    <xf numFmtId="2" fontId="79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 applyProtection="1">
      <alignment horizontal="center" vertical="center" wrapText="1"/>
      <protection/>
    </xf>
    <xf numFmtId="2" fontId="18" fillId="0" borderId="11" xfId="0" applyNumberFormat="1" applyFont="1" applyFill="1" applyBorder="1" applyAlignment="1" applyProtection="1">
      <alignment horizontal="center" vertical="center" wrapText="1"/>
      <protection/>
    </xf>
    <xf numFmtId="195" fontId="37" fillId="33" borderId="11" xfId="0" applyNumberFormat="1" applyFont="1" applyFill="1" applyBorder="1" applyAlignment="1">
      <alignment vertical="center"/>
    </xf>
    <xf numFmtId="195" fontId="18" fillId="0" borderId="11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23" fillId="0" borderId="28" xfId="52" applyFont="1" applyBorder="1" applyAlignment="1">
      <alignment/>
      <protection/>
    </xf>
    <xf numFmtId="0" fontId="23" fillId="0" borderId="26" xfId="52" applyFont="1" applyBorder="1" applyAlignment="1">
      <alignment/>
      <protection/>
    </xf>
    <xf numFmtId="0" fontId="23" fillId="0" borderId="25" xfId="52" applyFont="1" applyBorder="1" applyAlignment="1">
      <alignment/>
      <protection/>
    </xf>
    <xf numFmtId="0" fontId="23" fillId="0" borderId="28" xfId="52" applyFont="1" applyBorder="1" applyAlignment="1">
      <alignment wrapText="1"/>
      <protection/>
    </xf>
    <xf numFmtId="0" fontId="23" fillId="0" borderId="26" xfId="52" applyFont="1" applyBorder="1" applyAlignment="1">
      <alignment wrapText="1"/>
      <protection/>
    </xf>
    <xf numFmtId="0" fontId="23" fillId="0" borderId="25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5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5" fillId="0" borderId="15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wrapText="1"/>
    </xf>
    <xf numFmtId="0" fontId="33" fillId="0" borderId="26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6" fillId="33" borderId="11" xfId="0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29" xfId="0" applyFont="1" applyBorder="1" applyAlignment="1">
      <alignment horizontal="left" wrapText="1"/>
    </xf>
    <xf numFmtId="0" fontId="41" fillId="0" borderId="28" xfId="53" applyFont="1" applyBorder="1" applyAlignment="1">
      <alignment horizontal="left" vertical="center" wrapText="1"/>
      <protection/>
    </xf>
    <xf numFmtId="0" fontId="41" fillId="0" borderId="26" xfId="53" applyFont="1" applyBorder="1" applyAlignment="1">
      <alignment horizontal="left" vertical="center" wrapText="1"/>
      <protection/>
    </xf>
    <xf numFmtId="0" fontId="41" fillId="0" borderId="25" xfId="53" applyFont="1" applyBorder="1" applyAlignment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2" fontId="29" fillId="0" borderId="30" xfId="0" applyNumberFormat="1" applyFont="1" applyBorder="1" applyAlignment="1" applyProtection="1">
      <alignment horizontal="left" vertical="top" wrapText="1"/>
      <protection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32" fillId="0" borderId="16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29" xfId="0" applyFont="1" applyBorder="1" applyAlignment="1">
      <alignment wrapText="1"/>
    </xf>
    <xf numFmtId="0" fontId="40" fillId="33" borderId="28" xfId="0" applyFont="1" applyFill="1" applyBorder="1" applyAlignment="1">
      <alignment horizontal="left" vertical="top" wrapText="1"/>
    </xf>
    <xf numFmtId="0" fontId="40" fillId="33" borderId="26" xfId="0" applyFont="1" applyFill="1" applyBorder="1" applyAlignment="1">
      <alignment horizontal="left" vertical="top" wrapText="1"/>
    </xf>
    <xf numFmtId="0" fontId="40" fillId="33" borderId="25" xfId="0" applyFont="1" applyFill="1" applyBorder="1" applyAlignment="1">
      <alignment horizontal="left" vertical="top" wrapText="1"/>
    </xf>
    <xf numFmtId="194" fontId="37" fillId="33" borderId="11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7" xfId="0" applyFont="1" applyBorder="1" applyAlignment="1" applyProtection="1">
      <alignment horizontal="left" vertical="top" wrapText="1"/>
      <protection/>
    </xf>
    <xf numFmtId="0" fontId="25" fillId="0" borderId="22" xfId="0" applyFont="1" applyBorder="1" applyAlignment="1" applyProtection="1">
      <alignment horizontal="left" vertical="top" wrapText="1"/>
      <protection/>
    </xf>
    <xf numFmtId="0" fontId="25" fillId="0" borderId="33" xfId="0" applyFont="1" applyBorder="1" applyAlignment="1" applyProtection="1">
      <alignment horizontal="left" vertical="top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2" fontId="20" fillId="0" borderId="16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35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40" fillId="0" borderId="36" xfId="0" applyFont="1" applyBorder="1" applyAlignment="1">
      <alignment wrapText="1"/>
    </xf>
    <xf numFmtId="0" fontId="40" fillId="0" borderId="26" xfId="0" applyFont="1" applyBorder="1" applyAlignment="1">
      <alignment wrapText="1"/>
    </xf>
    <xf numFmtId="0" fontId="40" fillId="0" borderId="25" xfId="0" applyFont="1" applyBorder="1" applyAlignment="1">
      <alignment wrapText="1"/>
    </xf>
    <xf numFmtId="0" fontId="36" fillId="33" borderId="11" xfId="0" applyFont="1" applyFill="1" applyBorder="1" applyAlignment="1">
      <alignment horizontal="left" vertical="top" wrapText="1"/>
    </xf>
    <xf numFmtId="0" fontId="25" fillId="0" borderId="37" xfId="0" applyFont="1" applyBorder="1" applyAlignment="1" applyProtection="1">
      <alignment horizontal="left" vertical="top" wrapText="1"/>
      <protection/>
    </xf>
    <xf numFmtId="0" fontId="25" fillId="0" borderId="38" xfId="0" applyFont="1" applyBorder="1" applyAlignment="1" applyProtection="1">
      <alignment horizontal="left" vertical="top" wrapText="1"/>
      <protection/>
    </xf>
    <xf numFmtId="0" fontId="23" fillId="0" borderId="38" xfId="0" applyFont="1" applyBorder="1" applyAlignment="1">
      <alignment wrapText="1"/>
    </xf>
    <xf numFmtId="0" fontId="23" fillId="0" borderId="39" xfId="0" applyFont="1" applyBorder="1" applyAlignment="1">
      <alignment wrapText="1"/>
    </xf>
    <xf numFmtId="0" fontId="40" fillId="0" borderId="28" xfId="0" applyFont="1" applyBorder="1" applyAlignment="1">
      <alignment horizontal="left" wrapText="1"/>
    </xf>
    <xf numFmtId="0" fontId="40" fillId="0" borderId="26" xfId="0" applyFont="1" applyBorder="1" applyAlignment="1">
      <alignment horizontal="left" wrapText="1"/>
    </xf>
    <xf numFmtId="0" fontId="40" fillId="0" borderId="25" xfId="0" applyFont="1" applyBorder="1" applyAlignment="1">
      <alignment horizontal="left" wrapText="1"/>
    </xf>
    <xf numFmtId="0" fontId="79" fillId="0" borderId="28" xfId="0" applyFont="1" applyBorder="1" applyAlignment="1">
      <alignment horizontal="left" vertical="center" wrapText="1"/>
    </xf>
    <xf numFmtId="0" fontId="79" fillId="0" borderId="26" xfId="0" applyFont="1" applyBorder="1" applyAlignment="1">
      <alignment horizontal="left" vertical="center" wrapText="1"/>
    </xf>
    <xf numFmtId="0" fontId="79" fillId="0" borderId="25" xfId="0" applyFont="1" applyBorder="1" applyAlignment="1">
      <alignment horizontal="left" vertical="center" wrapText="1"/>
    </xf>
    <xf numFmtId="0" fontId="4" fillId="33" borderId="28" xfId="53" applyFont="1" applyFill="1" applyBorder="1" applyAlignment="1">
      <alignment horizontal="left" vertical="center" wrapText="1"/>
      <protection/>
    </xf>
    <xf numFmtId="0" fontId="4" fillId="33" borderId="26" xfId="53" applyFont="1" applyFill="1" applyBorder="1" applyAlignment="1">
      <alignment horizontal="left" vertical="center" wrapText="1"/>
      <protection/>
    </xf>
    <xf numFmtId="0" fontId="4" fillId="33" borderId="25" xfId="53" applyFont="1" applyFill="1" applyBorder="1" applyAlignment="1">
      <alignment horizontal="left" vertical="center" wrapText="1"/>
      <protection/>
    </xf>
    <xf numFmtId="0" fontId="25" fillId="0" borderId="11" xfId="0" applyFont="1" applyBorder="1" applyAlignment="1" applyProtection="1">
      <alignment horizontal="left" vertical="top" wrapText="1"/>
      <protection/>
    </xf>
    <xf numFmtId="0" fontId="20" fillId="0" borderId="11" xfId="0" applyFont="1" applyBorder="1" applyAlignment="1" applyProtection="1">
      <alignment horizontal="left" vertical="top" wrapText="1"/>
      <protection/>
    </xf>
    <xf numFmtId="0" fontId="27" fillId="0" borderId="11" xfId="0" applyFont="1" applyBorder="1" applyAlignment="1">
      <alignment/>
    </xf>
    <xf numFmtId="2" fontId="20" fillId="0" borderId="28" xfId="0" applyNumberFormat="1" applyFont="1" applyBorder="1" applyAlignment="1" applyProtection="1">
      <alignment horizontal="left" vertical="top" wrapText="1"/>
      <protection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2" fontId="20" fillId="0" borderId="25" xfId="0" applyNumberFormat="1" applyFont="1" applyBorder="1" applyAlignment="1" applyProtection="1">
      <alignment horizontal="left" vertical="top" wrapText="1"/>
      <protection/>
    </xf>
    <xf numFmtId="2" fontId="20" fillId="0" borderId="40" xfId="0" applyNumberFormat="1" applyFont="1" applyBorder="1" applyAlignment="1" applyProtection="1">
      <alignment horizontal="left" vertical="top" wrapText="1"/>
      <protection/>
    </xf>
    <xf numFmtId="0" fontId="23" fillId="0" borderId="41" xfId="0" applyFont="1" applyBorder="1" applyAlignment="1">
      <alignment horizontal="left" wrapText="1"/>
    </xf>
    <xf numFmtId="0" fontId="23" fillId="0" borderId="42" xfId="0" applyFont="1" applyBorder="1" applyAlignment="1">
      <alignment horizontal="left" wrapText="1"/>
    </xf>
    <xf numFmtId="0" fontId="25" fillId="0" borderId="16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2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horizontal="left" vertical="top" wrapText="1"/>
      <protection/>
    </xf>
    <xf numFmtId="0" fontId="25" fillId="0" borderId="26" xfId="0" applyFont="1" applyBorder="1" applyAlignment="1" applyProtection="1">
      <alignment horizontal="left" vertical="top" wrapText="1"/>
      <protection/>
    </xf>
    <xf numFmtId="0" fontId="25" fillId="0" borderId="25" xfId="0" applyFont="1" applyBorder="1" applyAlignment="1" applyProtection="1">
      <alignment horizontal="left" vertical="top" wrapText="1"/>
      <protection/>
    </xf>
    <xf numFmtId="2" fontId="29" fillId="0" borderId="44" xfId="0" applyNumberFormat="1" applyFont="1" applyBorder="1" applyAlignment="1" applyProtection="1">
      <alignment horizontal="left" vertical="top" wrapText="1"/>
      <protection/>
    </xf>
    <xf numFmtId="2" fontId="29" fillId="0" borderId="45" xfId="0" applyNumberFormat="1" applyFont="1" applyBorder="1" applyAlignment="1" applyProtection="1">
      <alignment horizontal="left" vertical="top" wrapText="1"/>
      <protection/>
    </xf>
    <xf numFmtId="2" fontId="29" fillId="0" borderId="46" xfId="0" applyNumberFormat="1" applyFont="1" applyBorder="1" applyAlignment="1" applyProtection="1">
      <alignment horizontal="left" vertical="top" wrapText="1"/>
      <protection/>
    </xf>
    <xf numFmtId="0" fontId="30" fillId="0" borderId="11" xfId="0" applyFont="1" applyBorder="1" applyAlignment="1" applyProtection="1">
      <alignment horizontal="left" vertical="top"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11" fillId="0" borderId="43" xfId="0" applyFont="1" applyBorder="1" applyAlignment="1" applyProtection="1">
      <alignment horizontal="center" vertical="top" wrapText="1"/>
      <protection/>
    </xf>
    <xf numFmtId="0" fontId="23" fillId="0" borderId="11" xfId="0" applyFont="1" applyBorder="1" applyAlignment="1">
      <alignment horizontal="center" wrapText="1"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top" wrapText="1"/>
      <protection/>
    </xf>
    <xf numFmtId="0" fontId="25" fillId="0" borderId="43" xfId="0" applyFont="1" applyBorder="1" applyAlignment="1" applyProtection="1">
      <alignment horizontal="center" vertical="top" wrapText="1"/>
      <protection/>
    </xf>
    <xf numFmtId="0" fontId="25" fillId="0" borderId="47" xfId="0" applyFont="1" applyBorder="1" applyAlignment="1" applyProtection="1">
      <alignment horizontal="center" vertical="top" wrapText="1"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left" vertical="top" wrapText="1"/>
      <protection/>
    </xf>
    <xf numFmtId="0" fontId="20" fillId="0" borderId="14" xfId="0" applyFont="1" applyBorder="1" applyAlignment="1" applyProtection="1">
      <alignment horizontal="left" vertical="top" wrapText="1"/>
      <protection/>
    </xf>
    <xf numFmtId="0" fontId="20" fillId="0" borderId="34" xfId="0" applyFont="1" applyBorder="1" applyAlignment="1" applyProtection="1">
      <alignment horizontal="left" vertical="top" wrapText="1"/>
      <protection/>
    </xf>
    <xf numFmtId="0" fontId="20" fillId="0" borderId="48" xfId="0" applyFont="1" applyBorder="1" applyAlignment="1" applyProtection="1">
      <alignment horizontal="left" vertical="top" wrapText="1"/>
      <protection/>
    </xf>
    <xf numFmtId="0" fontId="20" fillId="0" borderId="49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2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513250 ПАСПОРТ_на 10 11 2017р " xfId="53"/>
    <cellStyle name="Обычный_ПАСПОРТИ_на 2017р. (05 01 1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4"/>
  <sheetViews>
    <sheetView tabSelected="1" zoomScalePageLayoutView="0" workbookViewId="0" topLeftCell="B19">
      <selection activeCell="C51" sqref="C51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54.2812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3.281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40" t="s">
        <v>8</v>
      </c>
      <c r="O2" s="1"/>
    </row>
    <row r="3" spans="1:15" ht="18" customHeight="1">
      <c r="A3" s="1"/>
      <c r="B3" s="172" t="s">
        <v>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6"/>
      <c r="N3" s="6"/>
      <c r="O3" s="1"/>
    </row>
    <row r="4" spans="1:15" ht="18" customHeight="1">
      <c r="A4" s="1"/>
      <c r="B4" s="174" t="s">
        <v>143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2"/>
      <c r="N4" s="1"/>
      <c r="O4" s="1"/>
    </row>
    <row r="5" spans="1:15" ht="15" customHeight="1">
      <c r="A5" s="1"/>
      <c r="B5" s="62"/>
      <c r="C5" s="60" t="s">
        <v>9</v>
      </c>
      <c r="D5" s="88" t="s">
        <v>116</v>
      </c>
      <c r="E5" s="11"/>
      <c r="F5" s="160" t="s">
        <v>121</v>
      </c>
      <c r="G5" s="161"/>
      <c r="H5" s="161"/>
      <c r="I5" s="161"/>
      <c r="J5" s="161"/>
      <c r="K5" s="161"/>
      <c r="L5" s="161"/>
      <c r="M5" s="60"/>
      <c r="N5" s="2"/>
      <c r="O5" s="1"/>
    </row>
    <row r="6" spans="1:15" ht="16.5" customHeight="1">
      <c r="A6" s="1"/>
      <c r="B6" s="62"/>
      <c r="C6" s="62"/>
      <c r="D6" s="63" t="s">
        <v>15</v>
      </c>
      <c r="E6" s="11"/>
      <c r="F6" s="162" t="s">
        <v>10</v>
      </c>
      <c r="G6" s="163"/>
      <c r="H6" s="163"/>
      <c r="I6" s="163"/>
      <c r="J6" s="163"/>
      <c r="K6" s="163"/>
      <c r="L6" s="163"/>
      <c r="M6" s="163"/>
      <c r="N6" s="1"/>
      <c r="O6" s="1"/>
    </row>
    <row r="7" spans="1:15" ht="18" customHeight="1">
      <c r="A7" s="1"/>
      <c r="B7" s="62"/>
      <c r="C7" s="60" t="s">
        <v>11</v>
      </c>
      <c r="D7" s="88" t="s">
        <v>117</v>
      </c>
      <c r="E7" s="11"/>
      <c r="F7" s="160" t="s">
        <v>121</v>
      </c>
      <c r="G7" s="161"/>
      <c r="H7" s="161"/>
      <c r="I7" s="161"/>
      <c r="J7" s="161"/>
      <c r="K7" s="161"/>
      <c r="L7" s="161"/>
      <c r="M7" s="60"/>
      <c r="N7" s="2"/>
      <c r="O7" s="1"/>
    </row>
    <row r="8" spans="1:15" ht="12" customHeight="1">
      <c r="A8" s="1"/>
      <c r="B8" s="62"/>
      <c r="C8" s="62"/>
      <c r="D8" s="63" t="s">
        <v>15</v>
      </c>
      <c r="E8" s="11"/>
      <c r="F8" s="162" t="s">
        <v>12</v>
      </c>
      <c r="G8" s="163"/>
      <c r="H8" s="163"/>
      <c r="I8" s="163"/>
      <c r="J8" s="163"/>
      <c r="K8" s="163"/>
      <c r="L8" s="163"/>
      <c r="M8" s="64"/>
      <c r="N8" s="1"/>
      <c r="O8" s="1"/>
    </row>
    <row r="9" spans="1:15" ht="12.75">
      <c r="A9" s="1"/>
      <c r="B9" s="62"/>
      <c r="C9" s="65" t="s">
        <v>13</v>
      </c>
      <c r="D9" s="166" t="s">
        <v>127</v>
      </c>
      <c r="E9" s="166" t="s">
        <v>125</v>
      </c>
      <c r="F9" s="164" t="s">
        <v>128</v>
      </c>
      <c r="G9" s="165"/>
      <c r="H9" s="165"/>
      <c r="I9" s="165"/>
      <c r="J9" s="165"/>
      <c r="K9" s="165"/>
      <c r="L9" s="165"/>
      <c r="M9" s="11"/>
      <c r="N9" s="1"/>
      <c r="O9" s="1"/>
    </row>
    <row r="10" spans="1:15" ht="123.75" customHeight="1">
      <c r="A10" s="1"/>
      <c r="B10" s="62"/>
      <c r="C10" s="62"/>
      <c r="D10" s="166"/>
      <c r="E10" s="166"/>
      <c r="F10" s="161"/>
      <c r="G10" s="161"/>
      <c r="H10" s="161"/>
      <c r="I10" s="161"/>
      <c r="J10" s="161"/>
      <c r="K10" s="161"/>
      <c r="L10" s="161"/>
      <c r="M10" s="11"/>
      <c r="N10" s="1"/>
      <c r="O10" s="1"/>
    </row>
    <row r="11" spans="1:15" ht="18" customHeight="1">
      <c r="A11" s="1"/>
      <c r="B11" s="62"/>
      <c r="C11" s="62"/>
      <c r="D11" s="63"/>
      <c r="E11" s="63" t="s">
        <v>108</v>
      </c>
      <c r="F11" s="162" t="s">
        <v>14</v>
      </c>
      <c r="G11" s="163"/>
      <c r="H11" s="163"/>
      <c r="I11" s="163"/>
      <c r="J11" s="163"/>
      <c r="K11" s="163"/>
      <c r="L11" s="163"/>
      <c r="M11" s="64"/>
      <c r="N11" s="1"/>
      <c r="O11" s="1"/>
    </row>
    <row r="12" spans="1:15" ht="18" customHeight="1">
      <c r="A12" s="1"/>
      <c r="B12" s="62"/>
      <c r="C12" s="62" t="s">
        <v>16</v>
      </c>
      <c r="D12" s="177" t="s">
        <v>17</v>
      </c>
      <c r="E12" s="178"/>
      <c r="F12" s="178"/>
      <c r="G12" s="178"/>
      <c r="H12" s="178"/>
      <c r="I12" s="178"/>
      <c r="J12" s="178"/>
      <c r="K12" s="178"/>
      <c r="L12" s="64"/>
      <c r="M12" s="64"/>
      <c r="N12" s="1"/>
      <c r="O12" s="1"/>
    </row>
    <row r="13" spans="1:110" ht="36" customHeight="1">
      <c r="A13" s="1"/>
      <c r="B13" s="64"/>
      <c r="C13" s="176" t="s">
        <v>129</v>
      </c>
      <c r="D13" s="176"/>
      <c r="E13" s="176"/>
      <c r="F13" s="176"/>
      <c r="G13" s="176"/>
      <c r="H13" s="176"/>
      <c r="I13" s="176"/>
      <c r="J13" s="176"/>
      <c r="K13" s="176"/>
      <c r="L13" s="176"/>
      <c r="M13" s="6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64"/>
      <c r="C14" s="66" t="s">
        <v>18</v>
      </c>
      <c r="D14" s="176" t="s">
        <v>19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2"/>
      <c r="C15" s="62" t="s">
        <v>20</v>
      </c>
      <c r="D15" s="11" t="s">
        <v>21</v>
      </c>
      <c r="E15" s="64"/>
      <c r="F15" s="64"/>
      <c r="G15" s="64"/>
      <c r="H15" s="64"/>
      <c r="I15" s="64"/>
      <c r="J15" s="64"/>
      <c r="K15" s="64"/>
      <c r="L15" s="64"/>
      <c r="M15" s="62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7" t="s">
        <v>5</v>
      </c>
      <c r="M16" s="1"/>
      <c r="N16" s="1"/>
      <c r="O16" s="1"/>
    </row>
    <row r="17" spans="1:15" ht="13.5" customHeight="1">
      <c r="A17" s="1"/>
      <c r="B17" s="171" t="s">
        <v>22</v>
      </c>
      <c r="C17" s="171" t="s">
        <v>23</v>
      </c>
      <c r="D17" s="170" t="s">
        <v>24</v>
      </c>
      <c r="E17" s="170"/>
      <c r="F17" s="170"/>
      <c r="G17" s="170" t="s">
        <v>25</v>
      </c>
      <c r="H17" s="170"/>
      <c r="I17" s="170"/>
      <c r="J17" s="170" t="s">
        <v>26</v>
      </c>
      <c r="K17" s="170"/>
      <c r="L17" s="170"/>
      <c r="M17" s="1"/>
      <c r="O17" s="1"/>
    </row>
    <row r="18" spans="1:15" ht="31.5" customHeight="1">
      <c r="A18" s="1"/>
      <c r="B18" s="171"/>
      <c r="C18" s="171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85">
        <v>1</v>
      </c>
      <c r="C19" s="85">
        <v>2</v>
      </c>
      <c r="D19" s="85">
        <v>3</v>
      </c>
      <c r="E19" s="85">
        <v>4</v>
      </c>
      <c r="F19" s="85">
        <v>5</v>
      </c>
      <c r="G19" s="85">
        <v>6</v>
      </c>
      <c r="H19" s="85">
        <v>7</v>
      </c>
      <c r="I19" s="85">
        <v>8</v>
      </c>
      <c r="J19" s="85">
        <v>9</v>
      </c>
      <c r="K19" s="85">
        <v>10</v>
      </c>
      <c r="L19" s="85">
        <v>11</v>
      </c>
      <c r="O19" s="1"/>
    </row>
    <row r="20" spans="1:15" ht="30" customHeight="1">
      <c r="A20" s="1"/>
      <c r="B20" s="12" t="s">
        <v>9</v>
      </c>
      <c r="C20" s="83" t="s">
        <v>27</v>
      </c>
      <c r="D20" s="15">
        <v>0</v>
      </c>
      <c r="E20" s="15">
        <f>E22</f>
        <v>21017.815</v>
      </c>
      <c r="F20" s="15">
        <f>SUM(D20:E20)</f>
        <v>21017.815</v>
      </c>
      <c r="G20" s="15">
        <v>0</v>
      </c>
      <c r="H20" s="15">
        <f>H22</f>
        <v>20742.9885</v>
      </c>
      <c r="I20" s="15">
        <f>SUM(G20:H20)</f>
        <v>20742.9885</v>
      </c>
      <c r="J20" s="15">
        <f>SUM(G20)-D20</f>
        <v>0</v>
      </c>
      <c r="K20" s="15">
        <f>SUM(H20)-E20</f>
        <v>-274.8264999999992</v>
      </c>
      <c r="L20" s="15">
        <f>SUM(J20:K20)</f>
        <v>-274.8264999999992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5" ht="192.75" customHeight="1">
      <c r="A22" s="1"/>
      <c r="B22" s="14" t="s">
        <v>29</v>
      </c>
      <c r="C22" s="84" t="s">
        <v>130</v>
      </c>
      <c r="D22" s="15">
        <v>0</v>
      </c>
      <c r="E22" s="15">
        <v>21017.815</v>
      </c>
      <c r="F22" s="15">
        <f>SUM(D22:E22)</f>
        <v>21017.815</v>
      </c>
      <c r="G22" s="15">
        <v>0</v>
      </c>
      <c r="H22" s="15">
        <v>20742.9885</v>
      </c>
      <c r="I22" s="15">
        <f>SUM(G22:H22)</f>
        <v>20742.9885</v>
      </c>
      <c r="J22" s="15">
        <f>SUM(G22)-D22</f>
        <v>0</v>
      </c>
      <c r="K22" s="15">
        <f>SUM(H22)-E22</f>
        <v>-274.8264999999992</v>
      </c>
      <c r="L22" s="15">
        <f>SUM(J22:K22)</f>
        <v>-274.8264999999992</v>
      </c>
      <c r="O22" s="1"/>
    </row>
    <row r="23" spans="1:15" ht="53.25" customHeight="1" hidden="1">
      <c r="A23" s="1"/>
      <c r="B23" s="14"/>
      <c r="C23" s="84"/>
      <c r="D23" s="15"/>
      <c r="E23" s="15"/>
      <c r="F23" s="15"/>
      <c r="G23" s="15"/>
      <c r="H23" s="15"/>
      <c r="I23" s="15"/>
      <c r="J23" s="15"/>
      <c r="K23" s="15"/>
      <c r="L23" s="15"/>
      <c r="O23" s="1"/>
    </row>
    <row r="24" spans="1:15" ht="24" customHeight="1">
      <c r="A24" s="1"/>
      <c r="B24" s="167" t="s">
        <v>144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9"/>
      <c r="O24" s="1"/>
    </row>
  </sheetData>
  <sheetProtection/>
  <mergeCells count="19"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  <mergeCell ref="F7:L7"/>
    <mergeCell ref="F8:L8"/>
    <mergeCell ref="F9:L10"/>
    <mergeCell ref="F11:L11"/>
    <mergeCell ref="D9:D10"/>
    <mergeCell ref="B24:L24"/>
    <mergeCell ref="J17:L17"/>
    <mergeCell ref="C17:C18"/>
    <mergeCell ref="G17:I17"/>
  </mergeCells>
  <printOptions/>
  <pageMargins left="0" right="0" top="0" bottom="0" header="0" footer="0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E29" sqref="A1:E29"/>
    </sheetView>
  </sheetViews>
  <sheetFormatPr defaultColWidth="9.140625" defaultRowHeight="12.75"/>
  <cols>
    <col min="1" max="1" width="9.140625" style="77" customWidth="1"/>
    <col min="2" max="2" width="28.57421875" style="77" customWidth="1"/>
    <col min="3" max="3" width="16.7109375" style="77" customWidth="1"/>
    <col min="4" max="4" width="15.421875" style="77" customWidth="1"/>
    <col min="5" max="5" width="16.7109375" style="77" customWidth="1"/>
    <col min="6" max="16384" width="9.140625" style="77" customWidth="1"/>
  </cols>
  <sheetData>
    <row r="2" spans="1:5" ht="12.75">
      <c r="A2" s="74" t="s">
        <v>110</v>
      </c>
      <c r="B2" s="75" t="s">
        <v>31</v>
      </c>
      <c r="C2" s="76"/>
      <c r="D2" s="76"/>
      <c r="E2" s="76"/>
    </row>
    <row r="4" ht="12.75">
      <c r="E4" s="78" t="s">
        <v>5</v>
      </c>
    </row>
    <row r="5" spans="1:5" ht="12.75" customHeight="1">
      <c r="A5" s="185" t="s">
        <v>22</v>
      </c>
      <c r="B5" s="185" t="s">
        <v>23</v>
      </c>
      <c r="C5" s="186" t="s">
        <v>24</v>
      </c>
      <c r="D5" s="186" t="s">
        <v>25</v>
      </c>
      <c r="E5" s="186" t="s">
        <v>26</v>
      </c>
    </row>
    <row r="6" spans="1:5" ht="12.75">
      <c r="A6" s="185"/>
      <c r="B6" s="185"/>
      <c r="C6" s="187"/>
      <c r="D6" s="187"/>
      <c r="E6" s="187"/>
    </row>
    <row r="7" spans="1:5" ht="12.75">
      <c r="A7" s="79" t="s">
        <v>9</v>
      </c>
      <c r="B7" s="79" t="s">
        <v>32</v>
      </c>
      <c r="C7" s="80">
        <v>0</v>
      </c>
      <c r="D7" s="80"/>
      <c r="E7" s="80"/>
    </row>
    <row r="8" spans="1:5" ht="12.75">
      <c r="A8" s="80"/>
      <c r="B8" s="79" t="s">
        <v>33</v>
      </c>
      <c r="C8" s="80"/>
      <c r="D8" s="80"/>
      <c r="E8" s="80"/>
    </row>
    <row r="9" spans="1:5" ht="12.75">
      <c r="A9" s="79" t="s">
        <v>29</v>
      </c>
      <c r="B9" s="79" t="s">
        <v>34</v>
      </c>
      <c r="C9" s="80">
        <v>0</v>
      </c>
      <c r="D9" s="80"/>
      <c r="E9" s="80"/>
    </row>
    <row r="10" spans="1:5" ht="12.75">
      <c r="A10" s="79" t="s">
        <v>30</v>
      </c>
      <c r="B10" s="79" t="s">
        <v>35</v>
      </c>
      <c r="C10" s="80">
        <f>'5.1.'!E22</f>
        <v>21017.815</v>
      </c>
      <c r="D10" s="80">
        <f>'5.1.'!H22</f>
        <v>20742.9885</v>
      </c>
      <c r="E10" s="80">
        <v>0</v>
      </c>
    </row>
    <row r="11" spans="1:5" ht="29.25" customHeight="1">
      <c r="A11" s="182" t="s">
        <v>111</v>
      </c>
      <c r="B11" s="183"/>
      <c r="C11" s="183"/>
      <c r="D11" s="183"/>
      <c r="E11" s="184"/>
    </row>
    <row r="12" spans="1:5" ht="12.75">
      <c r="A12" s="79" t="s">
        <v>11</v>
      </c>
      <c r="B12" s="79" t="s">
        <v>36</v>
      </c>
      <c r="C12" s="80">
        <f>C14</f>
        <v>0</v>
      </c>
      <c r="D12" s="80">
        <f>D14</f>
        <v>0</v>
      </c>
      <c r="E12" s="80">
        <f aca="true" t="shared" si="0" ref="E12:E17">SUM(D12)-C12</f>
        <v>0</v>
      </c>
    </row>
    <row r="13" spans="1:5" ht="12.75">
      <c r="A13" s="80"/>
      <c r="B13" s="79" t="s">
        <v>33</v>
      </c>
      <c r="C13" s="80"/>
      <c r="D13" s="80"/>
      <c r="E13" s="80">
        <f t="shared" si="0"/>
        <v>0</v>
      </c>
    </row>
    <row r="14" spans="1:5" ht="12.75">
      <c r="A14" s="81" t="s">
        <v>43</v>
      </c>
      <c r="B14" s="79" t="s">
        <v>48</v>
      </c>
      <c r="C14" s="80">
        <v>0</v>
      </c>
      <c r="D14" s="80">
        <v>0</v>
      </c>
      <c r="E14" s="80">
        <f t="shared" si="0"/>
        <v>0</v>
      </c>
    </row>
    <row r="15" spans="1:5" ht="12.75">
      <c r="A15" s="81" t="s">
        <v>42</v>
      </c>
      <c r="B15" s="79" t="s">
        <v>37</v>
      </c>
      <c r="C15" s="80">
        <v>0</v>
      </c>
      <c r="D15" s="80">
        <v>0</v>
      </c>
      <c r="E15" s="80">
        <f t="shared" si="0"/>
        <v>0</v>
      </c>
    </row>
    <row r="16" spans="1:5" ht="12.75">
      <c r="A16" s="81" t="s">
        <v>41</v>
      </c>
      <c r="B16" s="79" t="s">
        <v>38</v>
      </c>
      <c r="C16" s="80">
        <v>0</v>
      </c>
      <c r="D16" s="80">
        <v>0</v>
      </c>
      <c r="E16" s="80">
        <f t="shared" si="0"/>
        <v>0</v>
      </c>
    </row>
    <row r="17" spans="1:5" ht="12.75">
      <c r="A17" s="79" t="s">
        <v>40</v>
      </c>
      <c r="B17" s="79" t="s">
        <v>39</v>
      </c>
      <c r="C17" s="80">
        <v>0</v>
      </c>
      <c r="D17" s="80">
        <v>0</v>
      </c>
      <c r="E17" s="80">
        <f t="shared" si="0"/>
        <v>0</v>
      </c>
    </row>
    <row r="18" spans="1:5" ht="24.75" customHeight="1">
      <c r="A18" s="179" t="s">
        <v>118</v>
      </c>
      <c r="B18" s="180"/>
      <c r="C18" s="180"/>
      <c r="D18" s="180"/>
      <c r="E18" s="181"/>
    </row>
    <row r="19" spans="1:5" ht="12.75">
      <c r="A19" s="79" t="s">
        <v>13</v>
      </c>
      <c r="B19" s="79" t="s">
        <v>44</v>
      </c>
      <c r="C19" s="80">
        <v>0</v>
      </c>
      <c r="D19" s="80"/>
      <c r="E19" s="80"/>
    </row>
    <row r="20" spans="1:5" ht="12.75">
      <c r="A20" s="80"/>
      <c r="B20" s="79" t="s">
        <v>33</v>
      </c>
      <c r="C20" s="80"/>
      <c r="D20" s="80"/>
      <c r="E20" s="80"/>
    </row>
    <row r="21" spans="1:5" ht="12.75">
      <c r="A21" s="81" t="s">
        <v>46</v>
      </c>
      <c r="B21" s="79" t="s">
        <v>34</v>
      </c>
      <c r="C21" s="82">
        <v>0</v>
      </c>
      <c r="D21" s="80"/>
      <c r="E21" s="80"/>
    </row>
    <row r="22" spans="1:5" ht="12.75">
      <c r="A22" s="79" t="s">
        <v>47</v>
      </c>
      <c r="B22" s="79" t="s">
        <v>45</v>
      </c>
      <c r="C22" s="80">
        <v>0</v>
      </c>
      <c r="D22" s="80"/>
      <c r="E22" s="80"/>
    </row>
    <row r="23" spans="1:5" ht="27.75" customHeight="1">
      <c r="A23" s="182" t="s">
        <v>112</v>
      </c>
      <c r="B23" s="183"/>
      <c r="C23" s="183"/>
      <c r="D23" s="183"/>
      <c r="E23" s="184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2" zoomScaleNormal="82" zoomScalePageLayoutView="0" workbookViewId="0" topLeftCell="B1">
      <selection activeCell="D36" sqref="D36:F36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3.140625" style="0" customWidth="1"/>
    <col min="7" max="7" width="12.8515625" style="0" customWidth="1"/>
    <col min="8" max="8" width="13.8515625" style="0" customWidth="1"/>
    <col min="9" max="9" width="15.140625" style="0" customWidth="1"/>
    <col min="10" max="10" width="11.140625" style="0" customWidth="1"/>
    <col min="11" max="12" width="8.8515625" style="0" hidden="1" customWidth="1"/>
    <col min="13" max="13" width="15.4218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3"/>
      <c r="D1" s="33"/>
      <c r="E1" s="33"/>
      <c r="F1" s="33"/>
      <c r="G1" s="32"/>
      <c r="H1" s="32"/>
      <c r="I1" s="32"/>
      <c r="J1" s="32"/>
      <c r="K1" s="1"/>
    </row>
    <row r="2" spans="1:14" ht="13.5" customHeight="1">
      <c r="A2" s="1"/>
      <c r="B2" s="1"/>
      <c r="C2" s="217" t="s">
        <v>60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7" ht="17.25" customHeight="1">
      <c r="A3" s="1"/>
      <c r="B3" s="1"/>
      <c r="K3" s="1"/>
      <c r="Q3" s="54" t="s">
        <v>61</v>
      </c>
    </row>
    <row r="4" spans="1:19" ht="25.5" customHeight="1">
      <c r="A4" s="1"/>
      <c r="B4" s="1"/>
      <c r="C4" s="31" t="s">
        <v>59</v>
      </c>
      <c r="D4" s="221" t="s">
        <v>23</v>
      </c>
      <c r="E4" s="221"/>
      <c r="F4" s="221"/>
      <c r="G4" s="232" t="s">
        <v>68</v>
      </c>
      <c r="H4" s="233"/>
      <c r="I4" s="234"/>
      <c r="J4" s="230" t="s">
        <v>25</v>
      </c>
      <c r="K4" s="231"/>
      <c r="L4" s="231"/>
      <c r="M4" s="231"/>
      <c r="N4" s="231"/>
      <c r="O4" s="230" t="s">
        <v>26</v>
      </c>
      <c r="P4" s="231"/>
      <c r="Q4" s="231"/>
      <c r="R4" s="39"/>
      <c r="S4" s="39"/>
    </row>
    <row r="5" spans="1:17" ht="25.5" customHeight="1">
      <c r="A5" s="1"/>
      <c r="B5" s="1"/>
      <c r="C5" s="31"/>
      <c r="D5" s="221"/>
      <c r="E5" s="221"/>
      <c r="F5" s="221"/>
      <c r="G5" s="30" t="s">
        <v>2</v>
      </c>
      <c r="H5" s="30" t="s">
        <v>58</v>
      </c>
      <c r="I5" s="30" t="s">
        <v>4</v>
      </c>
      <c r="J5" s="29" t="s">
        <v>2</v>
      </c>
      <c r="K5" s="29" t="s">
        <v>58</v>
      </c>
      <c r="L5" s="29" t="s">
        <v>57</v>
      </c>
      <c r="M5" s="29" t="s">
        <v>3</v>
      </c>
      <c r="N5" s="29" t="s">
        <v>4</v>
      </c>
      <c r="O5" s="28" t="s">
        <v>2</v>
      </c>
      <c r="P5" s="28" t="s">
        <v>58</v>
      </c>
      <c r="Q5" s="27" t="s">
        <v>4</v>
      </c>
    </row>
    <row r="6" spans="3:17" ht="13.5" customHeight="1">
      <c r="C6" s="26" t="s">
        <v>54</v>
      </c>
      <c r="D6" s="227">
        <v>2</v>
      </c>
      <c r="E6" s="228"/>
      <c r="F6" s="229"/>
      <c r="G6" s="25">
        <v>3</v>
      </c>
      <c r="H6" s="25">
        <v>4</v>
      </c>
      <c r="I6" s="25">
        <v>5</v>
      </c>
      <c r="J6" s="25">
        <v>6</v>
      </c>
      <c r="K6" s="25" t="s">
        <v>56</v>
      </c>
      <c r="L6" s="25" t="s">
        <v>55</v>
      </c>
      <c r="M6" s="25">
        <v>7</v>
      </c>
      <c r="N6" s="25">
        <v>8</v>
      </c>
      <c r="O6" s="23">
        <v>9</v>
      </c>
      <c r="P6" s="23">
        <v>10</v>
      </c>
      <c r="Q6" s="23">
        <v>11</v>
      </c>
    </row>
    <row r="7" spans="3:17" ht="13.5" customHeight="1" thickBot="1">
      <c r="C7" s="222" t="s">
        <v>63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4"/>
    </row>
    <row r="8" spans="3:17" ht="74.25" customHeight="1" thickBot="1">
      <c r="C8" s="207" t="s">
        <v>130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</row>
    <row r="9" spans="1:17" ht="13.5" customHeight="1">
      <c r="A9" s="1"/>
      <c r="B9" s="1"/>
      <c r="C9" s="37" t="s">
        <v>54</v>
      </c>
      <c r="D9" s="218" t="s">
        <v>53</v>
      </c>
      <c r="E9" s="219"/>
      <c r="F9" s="220"/>
      <c r="G9" s="58"/>
      <c r="H9" s="59"/>
      <c r="I9" s="108" t="s">
        <v>49</v>
      </c>
      <c r="J9" s="109"/>
      <c r="K9" s="109"/>
      <c r="L9" s="109"/>
      <c r="M9" s="109"/>
      <c r="N9" s="109"/>
      <c r="O9" s="110"/>
      <c r="P9" s="110"/>
      <c r="Q9" s="110"/>
    </row>
    <row r="10" spans="1:17" ht="36" customHeight="1">
      <c r="A10" s="1"/>
      <c r="C10" s="122"/>
      <c r="D10" s="235" t="s">
        <v>134</v>
      </c>
      <c r="E10" s="236"/>
      <c r="F10" s="237"/>
      <c r="G10" s="86"/>
      <c r="H10" s="146">
        <v>61</v>
      </c>
      <c r="I10" s="147">
        <v>61</v>
      </c>
      <c r="J10" s="147"/>
      <c r="K10" s="148"/>
      <c r="L10" s="148"/>
      <c r="M10" s="146">
        <v>61</v>
      </c>
      <c r="N10" s="147">
        <v>61</v>
      </c>
      <c r="O10" s="148"/>
      <c r="P10" s="148">
        <f aca="true" t="shared" si="0" ref="P10:P15">M10-H10</f>
        <v>0</v>
      </c>
      <c r="Q10" s="148">
        <f aca="true" t="shared" si="1" ref="Q10:Q15">SUM(O10:P10)</f>
        <v>0</v>
      </c>
    </row>
    <row r="11" spans="1:17" ht="67.5" customHeight="1">
      <c r="A11" s="1"/>
      <c r="C11" s="122"/>
      <c r="D11" s="243" t="s">
        <v>145</v>
      </c>
      <c r="E11" s="244"/>
      <c r="F11" s="245"/>
      <c r="G11" s="121"/>
      <c r="H11" s="150">
        <v>87056.85316</v>
      </c>
      <c r="I11" s="149">
        <f>SUM(G11:H11)</f>
        <v>87056.85316</v>
      </c>
      <c r="J11" s="149"/>
      <c r="K11" s="151"/>
      <c r="L11" s="151"/>
      <c r="M11" s="150">
        <v>87056.85316</v>
      </c>
      <c r="N11" s="149">
        <f>M11</f>
        <v>87056.85316</v>
      </c>
      <c r="O11" s="148"/>
      <c r="P11" s="148">
        <f t="shared" si="0"/>
        <v>0</v>
      </c>
      <c r="Q11" s="148">
        <f t="shared" si="1"/>
        <v>0</v>
      </c>
    </row>
    <row r="12" spans="1:17" ht="39" customHeight="1">
      <c r="A12" s="1"/>
      <c r="C12" s="122"/>
      <c r="D12" s="235" t="s">
        <v>131</v>
      </c>
      <c r="E12" s="236"/>
      <c r="F12" s="237"/>
      <c r="G12" s="121"/>
      <c r="H12" s="150">
        <v>86548.79</v>
      </c>
      <c r="I12" s="149">
        <f>SUM(G12:H12)</f>
        <v>86548.79</v>
      </c>
      <c r="J12" s="149"/>
      <c r="K12" s="151"/>
      <c r="L12" s="151"/>
      <c r="M12" s="150">
        <v>86548.79</v>
      </c>
      <c r="N12" s="149">
        <f>M12</f>
        <v>86548.79</v>
      </c>
      <c r="O12" s="148"/>
      <c r="P12" s="148">
        <f t="shared" si="0"/>
        <v>0</v>
      </c>
      <c r="Q12" s="148">
        <f t="shared" si="1"/>
        <v>0</v>
      </c>
    </row>
    <row r="13" spans="1:22" ht="36" customHeight="1">
      <c r="A13" s="1"/>
      <c r="C13" s="122"/>
      <c r="D13" s="235" t="s">
        <v>132</v>
      </c>
      <c r="E13" s="236"/>
      <c r="F13" s="237"/>
      <c r="G13" s="94"/>
      <c r="H13" s="123">
        <v>183</v>
      </c>
      <c r="I13" s="149">
        <f>SUM(G13:H13)</f>
        <v>183</v>
      </c>
      <c r="J13" s="147"/>
      <c r="K13" s="148"/>
      <c r="L13" s="148"/>
      <c r="M13" s="123">
        <v>183</v>
      </c>
      <c r="N13" s="147">
        <v>183</v>
      </c>
      <c r="O13" s="148"/>
      <c r="P13" s="148">
        <f t="shared" si="0"/>
        <v>0</v>
      </c>
      <c r="Q13" s="148">
        <f t="shared" si="1"/>
        <v>0</v>
      </c>
      <c r="U13" s="118"/>
      <c r="V13" s="38"/>
    </row>
    <row r="14" spans="1:22" ht="55.5" customHeight="1">
      <c r="A14" s="1"/>
      <c r="C14" s="122"/>
      <c r="D14" s="235" t="s">
        <v>133</v>
      </c>
      <c r="E14" s="236"/>
      <c r="F14" s="237"/>
      <c r="G14" s="94"/>
      <c r="H14" s="150">
        <v>21017.815</v>
      </c>
      <c r="I14" s="149">
        <f>SUM(G14:H14)</f>
        <v>21017.815</v>
      </c>
      <c r="J14" s="149"/>
      <c r="K14" s="151"/>
      <c r="L14" s="151"/>
      <c r="M14" s="150">
        <v>20742.988</v>
      </c>
      <c r="N14" s="149">
        <f>M14</f>
        <v>20742.988</v>
      </c>
      <c r="O14" s="151"/>
      <c r="P14" s="151">
        <f t="shared" si="0"/>
        <v>-274.8269999999975</v>
      </c>
      <c r="Q14" s="151">
        <f t="shared" si="1"/>
        <v>-274.8269999999975</v>
      </c>
      <c r="U14" s="118"/>
      <c r="V14" s="38"/>
    </row>
    <row r="15" spans="1:22" ht="31.5" customHeight="1">
      <c r="A15" s="1"/>
      <c r="C15" s="122"/>
      <c r="D15" s="235" t="s">
        <v>146</v>
      </c>
      <c r="E15" s="236"/>
      <c r="F15" s="237"/>
      <c r="G15" s="94"/>
      <c r="H15" s="150">
        <v>325.06264</v>
      </c>
      <c r="I15" s="149">
        <f>SUM(G15:H15)</f>
        <v>325.06264</v>
      </c>
      <c r="J15" s="149"/>
      <c r="K15" s="151"/>
      <c r="L15" s="151"/>
      <c r="M15" s="150">
        <v>325.06264</v>
      </c>
      <c r="N15" s="149">
        <f>M15</f>
        <v>325.06264</v>
      </c>
      <c r="O15" s="151"/>
      <c r="P15" s="148">
        <f t="shared" si="0"/>
        <v>0</v>
      </c>
      <c r="Q15" s="151">
        <f t="shared" si="1"/>
        <v>0</v>
      </c>
      <c r="U15" s="118"/>
      <c r="V15" s="38"/>
    </row>
    <row r="16" spans="1:22" ht="25.5" customHeight="1" hidden="1">
      <c r="A16" s="1"/>
      <c r="B16" s="1"/>
      <c r="C16" s="21"/>
      <c r="D16" s="235"/>
      <c r="E16" s="236"/>
      <c r="F16" s="237"/>
      <c r="G16" s="94"/>
      <c r="H16" s="94"/>
      <c r="I16" s="94"/>
      <c r="J16" s="94"/>
      <c r="K16" s="97"/>
      <c r="L16" s="97"/>
      <c r="M16" s="97"/>
      <c r="N16" s="94"/>
      <c r="O16" s="97"/>
      <c r="P16" s="97"/>
      <c r="Q16" s="97"/>
      <c r="U16" s="118"/>
      <c r="V16" s="38"/>
    </row>
    <row r="17" spans="1:22" ht="25.5" customHeight="1" hidden="1">
      <c r="A17" s="1"/>
      <c r="B17" s="1"/>
      <c r="C17" s="21"/>
      <c r="D17" s="235"/>
      <c r="E17" s="236"/>
      <c r="F17" s="237"/>
      <c r="G17" s="94"/>
      <c r="H17" s="94"/>
      <c r="I17" s="94"/>
      <c r="J17" s="94"/>
      <c r="K17" s="97"/>
      <c r="L17" s="97"/>
      <c r="M17" s="97"/>
      <c r="N17" s="94"/>
      <c r="O17" s="97"/>
      <c r="P17" s="97"/>
      <c r="Q17" s="97"/>
      <c r="U17" s="118"/>
      <c r="V17" s="38"/>
    </row>
    <row r="18" spans="1:22" ht="25.5" customHeight="1" hidden="1">
      <c r="A18" s="1"/>
      <c r="B18" s="1"/>
      <c r="C18" s="21"/>
      <c r="D18" s="235"/>
      <c r="E18" s="236"/>
      <c r="F18" s="237"/>
      <c r="G18" s="94"/>
      <c r="H18" s="94"/>
      <c r="I18" s="94"/>
      <c r="J18" s="94"/>
      <c r="K18" s="97"/>
      <c r="L18" s="97"/>
      <c r="M18" s="97"/>
      <c r="N18" s="94"/>
      <c r="O18" s="97"/>
      <c r="P18" s="97"/>
      <c r="Q18" s="97"/>
      <c r="U18" s="118"/>
      <c r="V18" s="38"/>
    </row>
    <row r="19" spans="1:22" ht="36.75" customHeight="1" hidden="1">
      <c r="A19" s="1"/>
      <c r="B19" s="1"/>
      <c r="C19" s="21"/>
      <c r="D19" s="238"/>
      <c r="E19" s="238"/>
      <c r="F19" s="238"/>
      <c r="G19" s="94"/>
      <c r="H19" s="94"/>
      <c r="I19" s="94"/>
      <c r="J19" s="94"/>
      <c r="K19" s="97"/>
      <c r="L19" s="97"/>
      <c r="M19" s="97"/>
      <c r="N19" s="94"/>
      <c r="O19" s="97"/>
      <c r="P19" s="97"/>
      <c r="Q19" s="97"/>
      <c r="U19" s="38"/>
      <c r="V19" s="38"/>
    </row>
    <row r="20" spans="1:17" ht="49.5" customHeight="1" hidden="1">
      <c r="A20" s="1"/>
      <c r="B20" s="1"/>
      <c r="C20" s="21"/>
      <c r="D20" s="238"/>
      <c r="E20" s="238"/>
      <c r="F20" s="238"/>
      <c r="G20" s="94"/>
      <c r="H20" s="94"/>
      <c r="I20" s="94"/>
      <c r="J20" s="94"/>
      <c r="K20" s="97"/>
      <c r="L20" s="97"/>
      <c r="M20" s="97"/>
      <c r="N20" s="94"/>
      <c r="O20" s="97"/>
      <c r="P20" s="97"/>
      <c r="Q20" s="97"/>
    </row>
    <row r="21" spans="1:17" ht="13.5" customHeight="1" hidden="1">
      <c r="A21" s="1"/>
      <c r="B21" s="1"/>
      <c r="C21" s="21"/>
      <c r="D21" s="22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ht="27" customHeight="1">
      <c r="A22" s="1"/>
      <c r="B22" s="1"/>
      <c r="C22" s="210" t="s">
        <v>147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2"/>
    </row>
    <row r="23" spans="1:17" ht="13.5" customHeight="1">
      <c r="A23" s="1"/>
      <c r="B23" s="1"/>
      <c r="C23" s="20" t="s">
        <v>52</v>
      </c>
      <c r="D23" s="239" t="s">
        <v>51</v>
      </c>
      <c r="E23" s="240"/>
      <c r="F23" s="240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</row>
    <row r="24" spans="1:17" ht="35.25" customHeight="1">
      <c r="A24" s="1"/>
      <c r="B24" s="1"/>
      <c r="C24" s="124"/>
      <c r="D24" s="213" t="s">
        <v>135</v>
      </c>
      <c r="E24" s="214"/>
      <c r="F24" s="215"/>
      <c r="G24" s="111"/>
      <c r="H24" s="126">
        <v>61</v>
      </c>
      <c r="I24" s="126">
        <v>61</v>
      </c>
      <c r="J24" s="198"/>
      <c r="K24" s="198"/>
      <c r="L24" s="22"/>
      <c r="M24" s="126">
        <v>61</v>
      </c>
      <c r="N24" s="126">
        <v>61</v>
      </c>
      <c r="O24" s="97">
        <f>J24-G24</f>
        <v>0</v>
      </c>
      <c r="P24" s="96"/>
      <c r="Q24" s="96">
        <f>O24</f>
        <v>0</v>
      </c>
    </row>
    <row r="25" spans="1:22" ht="21" customHeight="1">
      <c r="A25" s="1"/>
      <c r="B25" s="1"/>
      <c r="C25" s="124"/>
      <c r="D25" s="195" t="s">
        <v>136</v>
      </c>
      <c r="E25" s="196"/>
      <c r="F25" s="197"/>
      <c r="G25" s="111"/>
      <c r="H25" s="126">
        <v>13</v>
      </c>
      <c r="I25" s="126">
        <v>13</v>
      </c>
      <c r="J25" s="198"/>
      <c r="K25" s="198"/>
      <c r="L25" s="22"/>
      <c r="M25" s="126">
        <v>13</v>
      </c>
      <c r="N25" s="126">
        <v>13</v>
      </c>
      <c r="O25" s="97">
        <f>J25-G25</f>
        <v>0</v>
      </c>
      <c r="P25" s="96"/>
      <c r="Q25" s="96">
        <f>O25</f>
        <v>0</v>
      </c>
      <c r="V25" s="125"/>
    </row>
    <row r="26" spans="1:22" ht="33" customHeight="1" hidden="1">
      <c r="A26" s="1"/>
      <c r="B26" s="1"/>
      <c r="C26" s="119"/>
      <c r="D26" s="195"/>
      <c r="E26" s="196"/>
      <c r="F26" s="197"/>
      <c r="G26" s="111"/>
      <c r="H26" s="111"/>
      <c r="I26" s="94"/>
      <c r="J26" s="198"/>
      <c r="K26" s="198"/>
      <c r="L26" s="22"/>
      <c r="M26" s="95"/>
      <c r="N26" s="95"/>
      <c r="O26" s="96"/>
      <c r="P26" s="96"/>
      <c r="Q26" s="96"/>
      <c r="V26" s="125"/>
    </row>
    <row r="27" spans="1:17" ht="33" customHeight="1" hidden="1">
      <c r="A27" s="1"/>
      <c r="B27" s="1"/>
      <c r="C27" s="119"/>
      <c r="D27" s="195"/>
      <c r="E27" s="196"/>
      <c r="F27" s="197"/>
      <c r="G27" s="111"/>
      <c r="H27" s="111"/>
      <c r="I27" s="94"/>
      <c r="J27" s="198"/>
      <c r="K27" s="198"/>
      <c r="L27" s="22"/>
      <c r="M27" s="95"/>
      <c r="N27" s="95"/>
      <c r="O27" s="96"/>
      <c r="P27" s="96"/>
      <c r="Q27" s="96"/>
    </row>
    <row r="28" spans="1:17" ht="33" customHeight="1" hidden="1">
      <c r="A28" s="1"/>
      <c r="B28" s="1"/>
      <c r="C28" s="119"/>
      <c r="D28" s="195"/>
      <c r="E28" s="196"/>
      <c r="F28" s="197"/>
      <c r="G28" s="111"/>
      <c r="H28" s="111"/>
      <c r="I28" s="94"/>
      <c r="J28" s="198"/>
      <c r="K28" s="198"/>
      <c r="L28" s="22"/>
      <c r="M28" s="95"/>
      <c r="N28" s="95"/>
      <c r="O28" s="96"/>
      <c r="P28" s="96"/>
      <c r="Q28" s="96"/>
    </row>
    <row r="29" spans="1:17" ht="30" customHeight="1" hidden="1">
      <c r="A29" s="1"/>
      <c r="B29" s="1"/>
      <c r="C29" s="199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</row>
    <row r="30" spans="1:17" ht="20.25" customHeight="1">
      <c r="A30" s="1"/>
      <c r="B30" s="1"/>
      <c r="C30" s="68">
        <v>3</v>
      </c>
      <c r="D30" s="190" t="s">
        <v>50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7" ht="20.25" customHeight="1">
      <c r="A31" s="1"/>
      <c r="B31" s="1"/>
      <c r="C31" s="120"/>
      <c r="D31" s="202" t="s">
        <v>137</v>
      </c>
      <c r="E31" s="203"/>
      <c r="F31" s="204"/>
      <c r="G31" s="94"/>
      <c r="H31" s="152">
        <v>1616.76</v>
      </c>
      <c r="I31" s="153">
        <f>H31</f>
        <v>1616.76</v>
      </c>
      <c r="J31" s="154"/>
      <c r="K31" s="155"/>
      <c r="L31" s="155"/>
      <c r="M31" s="152">
        <v>1595.61</v>
      </c>
      <c r="N31" s="153">
        <f>M31</f>
        <v>1595.61</v>
      </c>
      <c r="O31" s="156"/>
      <c r="P31" s="156">
        <f>M31-H31</f>
        <v>-21.15000000000009</v>
      </c>
      <c r="Q31" s="156">
        <f>P31</f>
        <v>-21.15000000000009</v>
      </c>
    </row>
    <row r="32" spans="1:17" ht="20.25" customHeight="1">
      <c r="A32" s="1"/>
      <c r="B32" s="1"/>
      <c r="C32" s="120"/>
      <c r="D32" s="202" t="s">
        <v>138</v>
      </c>
      <c r="E32" s="203"/>
      <c r="F32" s="204"/>
      <c r="G32" s="94"/>
      <c r="H32" s="128">
        <f>3000/1000</f>
        <v>3</v>
      </c>
      <c r="I32" s="126">
        <v>3</v>
      </c>
      <c r="J32" s="94"/>
      <c r="K32" s="97"/>
      <c r="L32" s="97"/>
      <c r="M32" s="128">
        <f>3000/1000</f>
        <v>3</v>
      </c>
      <c r="N32" s="126">
        <v>3</v>
      </c>
      <c r="O32" s="96"/>
      <c r="P32" s="96"/>
      <c r="Q32" s="96"/>
    </row>
    <row r="33" spans="1:17" ht="28.5" customHeight="1">
      <c r="A33" s="1"/>
      <c r="B33" s="1"/>
      <c r="C33" s="120"/>
      <c r="D33" s="202" t="s">
        <v>139</v>
      </c>
      <c r="E33" s="203"/>
      <c r="F33" s="204"/>
      <c r="G33" s="94"/>
      <c r="H33" s="127">
        <v>19146</v>
      </c>
      <c r="I33" s="126">
        <v>19146</v>
      </c>
      <c r="J33" s="94"/>
      <c r="K33" s="97"/>
      <c r="L33" s="97"/>
      <c r="M33" s="127">
        <v>19146</v>
      </c>
      <c r="N33" s="126">
        <v>19146</v>
      </c>
      <c r="O33" s="96"/>
      <c r="P33" s="96"/>
      <c r="Q33" s="96"/>
    </row>
    <row r="34" spans="1:17" ht="16.5" customHeight="1">
      <c r="A34" s="1"/>
      <c r="B34" s="1"/>
      <c r="C34" s="68">
        <v>4</v>
      </c>
      <c r="D34" s="190" t="s">
        <v>140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</row>
    <row r="35" spans="1:17" ht="36" customHeight="1">
      <c r="A35" s="1"/>
      <c r="B35" s="1"/>
      <c r="C35" s="120"/>
      <c r="D35" s="246" t="s">
        <v>141</v>
      </c>
      <c r="E35" s="247"/>
      <c r="F35" s="248"/>
      <c r="G35" s="94"/>
      <c r="H35" s="126">
        <v>21.3</v>
      </c>
      <c r="I35" s="126">
        <v>21.3</v>
      </c>
      <c r="J35" s="94"/>
      <c r="K35" s="97"/>
      <c r="L35" s="97"/>
      <c r="M35" s="126">
        <v>21.3</v>
      </c>
      <c r="N35" s="126">
        <v>21.3</v>
      </c>
      <c r="O35" s="96"/>
      <c r="P35" s="96">
        <v>0</v>
      </c>
      <c r="Q35" s="96">
        <v>0</v>
      </c>
    </row>
    <row r="36" spans="1:17" ht="28.5" customHeight="1">
      <c r="A36" s="1"/>
      <c r="B36" s="1"/>
      <c r="C36" s="120"/>
      <c r="D36" s="249" t="s">
        <v>148</v>
      </c>
      <c r="E36" s="250"/>
      <c r="F36" s="251"/>
      <c r="G36" s="94"/>
      <c r="H36" s="126">
        <v>100</v>
      </c>
      <c r="I36" s="126">
        <v>100</v>
      </c>
      <c r="J36" s="94"/>
      <c r="K36" s="97"/>
      <c r="L36" s="97"/>
      <c r="M36" s="126">
        <v>100</v>
      </c>
      <c r="N36" s="126">
        <v>100</v>
      </c>
      <c r="O36" s="96"/>
      <c r="P36" s="96">
        <v>0</v>
      </c>
      <c r="Q36" s="96">
        <v>0</v>
      </c>
    </row>
    <row r="37" spans="1:17" ht="48" customHeight="1" hidden="1">
      <c r="A37" s="1"/>
      <c r="B37" s="1"/>
      <c r="C37" s="5"/>
      <c r="D37" s="194"/>
      <c r="E37" s="194"/>
      <c r="F37" s="194"/>
      <c r="G37" s="112"/>
      <c r="H37" s="113"/>
      <c r="I37" s="99"/>
      <c r="J37" s="216"/>
      <c r="K37" s="216"/>
      <c r="L37" s="100"/>
      <c r="M37" s="100"/>
      <c r="N37" s="98"/>
      <c r="O37" s="101"/>
      <c r="P37" s="101"/>
      <c r="Q37" s="101"/>
    </row>
    <row r="38" spans="1:17" ht="54" customHeight="1" hidden="1">
      <c r="A38" s="1"/>
      <c r="B38" s="1"/>
      <c r="C38" s="5"/>
      <c r="D38" s="194"/>
      <c r="E38" s="194"/>
      <c r="F38" s="194"/>
      <c r="G38" s="112"/>
      <c r="H38" s="113"/>
      <c r="I38" s="99"/>
      <c r="J38" s="216"/>
      <c r="K38" s="216"/>
      <c r="L38" s="100"/>
      <c r="M38" s="100"/>
      <c r="N38" s="98"/>
      <c r="O38" s="101"/>
      <c r="P38" s="101"/>
      <c r="Q38" s="101"/>
    </row>
    <row r="39" spans="1:17" ht="41.25" customHeight="1" hidden="1">
      <c r="A39" s="1"/>
      <c r="B39" s="1"/>
      <c r="C39" s="167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3"/>
    </row>
    <row r="40" spans="4:9" ht="12.75">
      <c r="D40" s="38"/>
      <c r="E40" s="38"/>
      <c r="F40" s="38"/>
      <c r="G40" s="38"/>
      <c r="H40" s="38"/>
      <c r="I40" s="38"/>
    </row>
    <row r="41" spans="3:16" ht="12.75">
      <c r="C41" s="55" t="s">
        <v>64</v>
      </c>
      <c r="D41" s="54" t="s">
        <v>65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3:4" ht="12.75">
      <c r="C42" s="35"/>
      <c r="D42" s="11"/>
    </row>
    <row r="43" spans="3:16" ht="12.75">
      <c r="C43" s="188" t="s">
        <v>62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</row>
    <row r="44" spans="3:16" ht="12.75">
      <c r="C44" s="189" t="s">
        <v>66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</row>
    <row r="45" spans="3:16" ht="12.75"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</row>
    <row r="46" spans="3:16" ht="12.75"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</row>
    <row r="55" ht="12.75">
      <c r="D55" s="54"/>
    </row>
    <row r="58" ht="12.75">
      <c r="D58" s="7"/>
    </row>
    <row r="60" ht="12.75">
      <c r="D60" s="1"/>
    </row>
    <row r="61" spans="4:12" ht="12.75">
      <c r="D61" s="1"/>
      <c r="E61" s="205"/>
      <c r="F61" s="205"/>
      <c r="G61" s="205"/>
      <c r="H61" s="206"/>
      <c r="I61" s="206"/>
      <c r="J61" s="206"/>
      <c r="K61" s="1"/>
      <c r="L61" s="1"/>
    </row>
  </sheetData>
  <sheetProtection/>
  <mergeCells count="53">
    <mergeCell ref="J27:K27"/>
    <mergeCell ref="D28:F28"/>
    <mergeCell ref="J28:K28"/>
    <mergeCell ref="D31:F31"/>
    <mergeCell ref="D32:F32"/>
    <mergeCell ref="D14:F14"/>
    <mergeCell ref="D18:F18"/>
    <mergeCell ref="D12:F12"/>
    <mergeCell ref="D10:F10"/>
    <mergeCell ref="D11:F11"/>
    <mergeCell ref="D35:F35"/>
    <mergeCell ref="D36:F36"/>
    <mergeCell ref="D27:F27"/>
    <mergeCell ref="D37:F37"/>
    <mergeCell ref="J37:K37"/>
    <mergeCell ref="D13:F13"/>
    <mergeCell ref="D20:F20"/>
    <mergeCell ref="D19:F19"/>
    <mergeCell ref="D25:F25"/>
    <mergeCell ref="D23:Q23"/>
    <mergeCell ref="D15:F15"/>
    <mergeCell ref="D16:F16"/>
    <mergeCell ref="D17:F17"/>
    <mergeCell ref="C2:N2"/>
    <mergeCell ref="D9:F9"/>
    <mergeCell ref="D5:F5"/>
    <mergeCell ref="C7:Q7"/>
    <mergeCell ref="D21:Q21"/>
    <mergeCell ref="D4:F4"/>
    <mergeCell ref="D6:F6"/>
    <mergeCell ref="J4:N4"/>
    <mergeCell ref="O4:Q4"/>
    <mergeCell ref="G4:I4"/>
    <mergeCell ref="E61:G61"/>
    <mergeCell ref="H61:J61"/>
    <mergeCell ref="C8:Q8"/>
    <mergeCell ref="C45:P45"/>
    <mergeCell ref="C22:Q22"/>
    <mergeCell ref="D24:F24"/>
    <mergeCell ref="J38:K38"/>
    <mergeCell ref="J24:K24"/>
    <mergeCell ref="J25:K25"/>
    <mergeCell ref="C46:P46"/>
    <mergeCell ref="C43:P43"/>
    <mergeCell ref="C44:P44"/>
    <mergeCell ref="D30:Q30"/>
    <mergeCell ref="C39:Q39"/>
    <mergeCell ref="D38:F38"/>
    <mergeCell ref="D26:F26"/>
    <mergeCell ref="J26:K26"/>
    <mergeCell ref="D34:Q34"/>
    <mergeCell ref="C29:Q29"/>
    <mergeCell ref="D33:F33"/>
  </mergeCells>
  <printOptions/>
  <pageMargins left="0" right="0" top="0" bottom="0" header="0" footer="0"/>
  <pageSetup fitToHeight="1" fitToWidth="1" horizontalDpi="300" verticalDpi="300" orientation="landscape" pageOrder="overThenDown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96" zoomScaleNormal="96" zoomScalePageLayoutView="0" workbookViewId="0" topLeftCell="B1">
      <selection activeCell="Q39" sqref="A1:Q39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26.8515625" style="0" customWidth="1"/>
    <col min="7" max="7" width="12.8515625" style="0" customWidth="1"/>
    <col min="8" max="8" width="13.421875" style="0" customWidth="1"/>
    <col min="9" max="9" width="14.5742187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3"/>
      <c r="D1" s="33"/>
      <c r="E1" s="33"/>
      <c r="F1" s="33"/>
      <c r="G1" s="32"/>
      <c r="H1" s="32"/>
      <c r="I1" s="32"/>
      <c r="J1" s="32"/>
      <c r="K1" s="1"/>
    </row>
    <row r="2" spans="1:11" ht="13.5" customHeight="1">
      <c r="A2" s="1"/>
      <c r="B2" s="1"/>
      <c r="C2" s="217" t="s">
        <v>67</v>
      </c>
      <c r="D2" s="217"/>
      <c r="E2" s="217"/>
      <c r="F2" s="217"/>
      <c r="G2" s="217"/>
      <c r="H2" s="217"/>
      <c r="I2" s="217"/>
      <c r="J2" s="217"/>
      <c r="K2" s="1"/>
    </row>
    <row r="3" spans="1:17" ht="17.25" customHeight="1">
      <c r="A3" s="1"/>
      <c r="B3" s="1"/>
      <c r="K3" s="1"/>
      <c r="Q3" s="54" t="s">
        <v>61</v>
      </c>
    </row>
    <row r="4" spans="1:19" ht="25.5" customHeight="1">
      <c r="A4" s="1"/>
      <c r="B4" s="1"/>
      <c r="C4" s="31" t="s">
        <v>59</v>
      </c>
      <c r="D4" s="221" t="s">
        <v>23</v>
      </c>
      <c r="E4" s="221"/>
      <c r="F4" s="221"/>
      <c r="G4" s="232" t="s">
        <v>69</v>
      </c>
      <c r="H4" s="233"/>
      <c r="I4" s="234"/>
      <c r="J4" s="230" t="s">
        <v>70</v>
      </c>
      <c r="K4" s="231"/>
      <c r="L4" s="231"/>
      <c r="M4" s="231"/>
      <c r="N4" s="231"/>
      <c r="O4" s="230" t="s">
        <v>71</v>
      </c>
      <c r="P4" s="231"/>
      <c r="Q4" s="231"/>
      <c r="R4" s="39"/>
      <c r="S4" s="39"/>
    </row>
    <row r="5" spans="1:17" ht="25.5" customHeight="1">
      <c r="A5" s="1"/>
      <c r="B5" s="1"/>
      <c r="C5" s="31"/>
      <c r="D5" s="221"/>
      <c r="E5" s="221"/>
      <c r="F5" s="221"/>
      <c r="G5" s="30" t="s">
        <v>2</v>
      </c>
      <c r="H5" s="30" t="s">
        <v>58</v>
      </c>
      <c r="I5" s="30" t="s">
        <v>4</v>
      </c>
      <c r="J5" s="29" t="s">
        <v>2</v>
      </c>
      <c r="K5" s="29" t="s">
        <v>58</v>
      </c>
      <c r="L5" s="29" t="s">
        <v>57</v>
      </c>
      <c r="M5" s="29" t="s">
        <v>3</v>
      </c>
      <c r="N5" s="29" t="s">
        <v>4</v>
      </c>
      <c r="O5" s="28" t="s">
        <v>2</v>
      </c>
      <c r="P5" s="28" t="s">
        <v>58</v>
      </c>
      <c r="Q5" s="27" t="s">
        <v>4</v>
      </c>
    </row>
    <row r="6" spans="1:17" ht="18" customHeight="1">
      <c r="A6" s="1"/>
      <c r="B6" s="1"/>
      <c r="C6" s="26" t="s">
        <v>54</v>
      </c>
      <c r="D6" s="264">
        <v>2</v>
      </c>
      <c r="E6" s="265"/>
      <c r="F6" s="266"/>
      <c r="G6" s="24">
        <v>3</v>
      </c>
      <c r="H6" s="24">
        <v>4</v>
      </c>
      <c r="I6" s="24">
        <v>5</v>
      </c>
      <c r="J6" s="24">
        <v>6</v>
      </c>
      <c r="K6" s="24" t="s">
        <v>56</v>
      </c>
      <c r="L6" s="24" t="s">
        <v>55</v>
      </c>
      <c r="M6" s="24">
        <v>7</v>
      </c>
      <c r="N6" s="24">
        <v>8</v>
      </c>
      <c r="O6" s="70">
        <v>9</v>
      </c>
      <c r="P6" s="70">
        <v>10</v>
      </c>
      <c r="Q6" s="70">
        <v>11</v>
      </c>
    </row>
    <row r="7" spans="1:17" ht="25.5" customHeight="1">
      <c r="A7" s="1"/>
      <c r="B7" s="1"/>
      <c r="C7" s="71"/>
      <c r="D7" s="270" t="s">
        <v>27</v>
      </c>
      <c r="E7" s="271"/>
      <c r="F7" s="271"/>
      <c r="G7" s="87"/>
      <c r="H7" s="129">
        <v>25830.11307</v>
      </c>
      <c r="I7" s="129">
        <f>G7+H7</f>
        <v>25830.11307</v>
      </c>
      <c r="J7" s="130"/>
      <c r="K7" s="130"/>
      <c r="L7" s="130"/>
      <c r="M7" s="130">
        <f>'5.1.'!E22</f>
        <v>21017.815</v>
      </c>
      <c r="N7" s="130">
        <f>M7</f>
        <v>21017.815</v>
      </c>
      <c r="O7" s="91"/>
      <c r="P7" s="91">
        <f>K7/H7*100-100</f>
        <v>-100</v>
      </c>
      <c r="Q7" s="91">
        <f>P7</f>
        <v>-100</v>
      </c>
    </row>
    <row r="8" spans="1:17" ht="25.5" customHeight="1">
      <c r="A8" s="1"/>
      <c r="B8" s="1"/>
      <c r="C8" s="267" t="s">
        <v>115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9"/>
    </row>
    <row r="9" spans="3:17" ht="39" customHeight="1">
      <c r="C9" s="167" t="s">
        <v>142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</row>
    <row r="10" spans="3:17" ht="13.5" customHeight="1">
      <c r="C10" s="254" t="s">
        <v>33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</row>
    <row r="11" spans="3:17" ht="27" customHeight="1" thickBot="1">
      <c r="C11" s="258" t="s">
        <v>109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</row>
    <row r="12" spans="3:17" ht="78.75" customHeight="1">
      <c r="C12" s="275" t="str">
        <f>'5.3. Показники '!C8:Q8</f>
        <v> Забезпечення виплати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7"/>
    </row>
    <row r="13" spans="1:17" ht="24.75" customHeight="1">
      <c r="A13" s="1"/>
      <c r="B13" s="1"/>
      <c r="C13" s="255" t="s">
        <v>72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7"/>
    </row>
    <row r="14" spans="1:17" ht="18.75" customHeight="1">
      <c r="A14" s="1"/>
      <c r="B14" s="1"/>
      <c r="C14" s="72"/>
      <c r="D14" s="261" t="s">
        <v>53</v>
      </c>
      <c r="E14" s="262"/>
      <c r="F14" s="263"/>
      <c r="G14" s="104"/>
      <c r="H14" s="104"/>
      <c r="I14" s="105"/>
      <c r="J14" s="106"/>
      <c r="K14" s="106"/>
      <c r="L14" s="106"/>
      <c r="M14" s="106"/>
      <c r="N14" s="106"/>
      <c r="O14" s="107"/>
      <c r="P14" s="107"/>
      <c r="Q14" s="107"/>
    </row>
    <row r="15" spans="1:17" ht="34.5" customHeight="1">
      <c r="A15" s="1"/>
      <c r="B15" s="1"/>
      <c r="C15" s="72"/>
      <c r="D15" s="252" t="str">
        <f>'5.3. Показники '!D10:F10</f>
        <v>Кількість осіб з інвалідністю, які потребують поліпшення житлових умов, та заяви яких розглянуто відповідною комісією, осіб</v>
      </c>
      <c r="E15" s="252"/>
      <c r="F15" s="252"/>
      <c r="G15" s="73"/>
      <c r="H15" s="132">
        <v>32</v>
      </c>
      <c r="I15" s="132">
        <f aca="true" t="shared" si="0" ref="I15:I20">H15</f>
        <v>32</v>
      </c>
      <c r="J15" s="116"/>
      <c r="K15" s="116"/>
      <c r="L15" s="116"/>
      <c r="M15" s="116">
        <f>'5.3. Показники '!H10</f>
        <v>61</v>
      </c>
      <c r="N15" s="116">
        <f aca="true" t="shared" si="1" ref="N15:N20">M15</f>
        <v>61</v>
      </c>
      <c r="O15" s="103"/>
      <c r="P15" s="103">
        <f>M15/H15*100-100</f>
        <v>90.625</v>
      </c>
      <c r="Q15" s="103">
        <f aca="true" t="shared" si="2" ref="Q15:Q20">P15+O15</f>
        <v>90.625</v>
      </c>
    </row>
    <row r="16" spans="1:17" ht="39.75" customHeight="1">
      <c r="A16" s="1"/>
      <c r="B16" s="1"/>
      <c r="C16" s="72"/>
      <c r="D16" s="252" t="str">
        <f>'5.3. Показники '!D11:F11</f>
        <v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т.ч., грн.</v>
      </c>
      <c r="E16" s="252"/>
      <c r="F16" s="252"/>
      <c r="G16" s="115"/>
      <c r="H16" s="157">
        <v>41164.881</v>
      </c>
      <c r="I16" s="157">
        <f t="shared" si="0"/>
        <v>41164.881</v>
      </c>
      <c r="J16" s="158"/>
      <c r="K16" s="158"/>
      <c r="L16" s="158"/>
      <c r="M16" s="158">
        <f>'5.3. Показники '!H11</f>
        <v>87056.85316</v>
      </c>
      <c r="N16" s="158">
        <f t="shared" si="1"/>
        <v>87056.85316</v>
      </c>
      <c r="O16" s="103"/>
      <c r="P16" s="103">
        <f>M16/H16*100-100</f>
        <v>111.48331064044618</v>
      </c>
      <c r="Q16" s="103">
        <f t="shared" si="2"/>
        <v>111.48331064044618</v>
      </c>
    </row>
    <row r="17" spans="1:17" ht="31.5" customHeight="1">
      <c r="A17" s="1"/>
      <c r="B17" s="1"/>
      <c r="C17" s="72"/>
      <c r="D17" s="252" t="str">
        <f>'5.3. Показники '!D12:F12</f>
        <v>обсяг витрат безпосередньо на придбання житла, грн.</v>
      </c>
      <c r="E17" s="252"/>
      <c r="F17" s="252"/>
      <c r="G17" s="115"/>
      <c r="H17" s="157">
        <v>41068.88</v>
      </c>
      <c r="I17" s="157">
        <f t="shared" si="0"/>
        <v>41068.88</v>
      </c>
      <c r="J17" s="158"/>
      <c r="K17" s="158"/>
      <c r="L17" s="158"/>
      <c r="M17" s="158">
        <f>'5.3. Показники '!H12</f>
        <v>86548.79</v>
      </c>
      <c r="N17" s="158">
        <f t="shared" si="1"/>
        <v>86548.79</v>
      </c>
      <c r="O17" s="117"/>
      <c r="P17" s="103">
        <f>M17/H17*100-100</f>
        <v>110.74056560587965</v>
      </c>
      <c r="Q17" s="103">
        <f t="shared" si="2"/>
        <v>110.74056560587965</v>
      </c>
    </row>
    <row r="18" spans="1:17" ht="31.5" customHeight="1">
      <c r="A18" s="1"/>
      <c r="B18" s="1"/>
      <c r="C18" s="72"/>
      <c r="D18" s="252" t="str">
        <f>'5.3. Показники '!D13:F13</f>
        <v>обсяг витрат, пов'язаних з оформленням права власності на житло та сплатою передбачених законодавством податків і зборів, грн.</v>
      </c>
      <c r="E18" s="252"/>
      <c r="F18" s="252"/>
      <c r="G18" s="115"/>
      <c r="H18" s="144">
        <v>96</v>
      </c>
      <c r="I18" s="144">
        <f t="shared" si="0"/>
        <v>96</v>
      </c>
      <c r="J18" s="116"/>
      <c r="K18" s="116"/>
      <c r="L18" s="116"/>
      <c r="M18" s="102">
        <f>'5.3. Показники '!H13</f>
        <v>183</v>
      </c>
      <c r="N18" s="102">
        <f t="shared" si="1"/>
        <v>183</v>
      </c>
      <c r="O18" s="117"/>
      <c r="P18" s="103">
        <f>M18/H18*100-100</f>
        <v>90.625</v>
      </c>
      <c r="Q18" s="103">
        <f t="shared" si="2"/>
        <v>90.625</v>
      </c>
    </row>
    <row r="19" spans="1:17" ht="48.75" customHeight="1">
      <c r="A19" s="1"/>
      <c r="B19" s="1"/>
      <c r="C19" s="72"/>
      <c r="D19" s="252" t="str">
        <f>'5.3. Показники '!D14:F14</f>
        <v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бюджету, грн.</v>
      </c>
      <c r="E19" s="252"/>
      <c r="F19" s="252"/>
      <c r="G19" s="115"/>
      <c r="H19" s="133">
        <v>13970.368</v>
      </c>
      <c r="I19" s="133">
        <f t="shared" si="0"/>
        <v>13970.368</v>
      </c>
      <c r="J19" s="116"/>
      <c r="K19" s="116"/>
      <c r="L19" s="116"/>
      <c r="M19" s="102">
        <f>'5.3. Показники '!M14</f>
        <v>20742.988</v>
      </c>
      <c r="N19" s="102">
        <f t="shared" si="1"/>
        <v>20742.988</v>
      </c>
      <c r="O19" s="117"/>
      <c r="P19" s="103">
        <f>M19/H19*100-100</f>
        <v>48.47846527736422</v>
      </c>
      <c r="Q19" s="103">
        <f t="shared" si="2"/>
        <v>48.47846527736422</v>
      </c>
    </row>
    <row r="20" spans="1:17" ht="35.25" customHeight="1">
      <c r="A20" s="1"/>
      <c r="B20" s="1"/>
      <c r="C20" s="72"/>
      <c r="D20" s="252" t="str">
        <f>'5.3. Показники '!D15:F15</f>
        <v>зокрема грошова компенсація на придбання житла виплачена заявнику не в повному обсязі</v>
      </c>
      <c r="E20" s="252"/>
      <c r="F20" s="252"/>
      <c r="G20" s="115"/>
      <c r="H20" s="133"/>
      <c r="I20" s="133">
        <f t="shared" si="0"/>
        <v>0</v>
      </c>
      <c r="J20" s="116"/>
      <c r="K20" s="116"/>
      <c r="L20" s="116"/>
      <c r="M20" s="102">
        <f>'5.3. Показники '!H15</f>
        <v>325.06264</v>
      </c>
      <c r="N20" s="102">
        <f t="shared" si="1"/>
        <v>325.06264</v>
      </c>
      <c r="O20" s="117"/>
      <c r="P20" s="103">
        <v>0</v>
      </c>
      <c r="Q20" s="103">
        <f t="shared" si="2"/>
        <v>0</v>
      </c>
    </row>
    <row r="21" spans="1:17" ht="36.75" customHeight="1">
      <c r="A21" s="1"/>
      <c r="B21" s="1"/>
      <c r="C21" s="72"/>
      <c r="D21" s="272" t="s">
        <v>149</v>
      </c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4"/>
    </row>
    <row r="22" spans="1:17" ht="31.5" customHeight="1">
      <c r="A22" s="1"/>
      <c r="B22" s="1"/>
      <c r="C22" s="114"/>
      <c r="D22" s="252" t="s">
        <v>51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ht="21.75" customHeight="1">
      <c r="A23" s="1"/>
      <c r="B23" s="1"/>
      <c r="C23" s="69" t="s">
        <v>49</v>
      </c>
      <c r="D23" s="253" t="str">
        <f>'5.3. Показники '!D24:E24</f>
        <v>Кількість квартир (будинків), на придбання яких відповідно до рішення комісії розрахована грошова компенсація </v>
      </c>
      <c r="E23" s="253"/>
      <c r="F23" s="253"/>
      <c r="G23" s="94"/>
      <c r="H23" s="94">
        <v>32</v>
      </c>
      <c r="I23" s="94">
        <v>32</v>
      </c>
      <c r="J23" s="94">
        <f>'5.3. Показники '!J24</f>
        <v>0</v>
      </c>
      <c r="K23" s="97"/>
      <c r="L23" s="97"/>
      <c r="M23" s="97">
        <f>'5.3. Показники '!M24</f>
        <v>61</v>
      </c>
      <c r="N23" s="97">
        <v>61</v>
      </c>
      <c r="O23" s="101"/>
      <c r="P23" s="103">
        <f>M23/H23*100-100</f>
        <v>90.625</v>
      </c>
      <c r="Q23" s="101">
        <f>O23</f>
        <v>0</v>
      </c>
    </row>
    <row r="24" spans="1:17" ht="21.75" customHeight="1">
      <c r="A24" s="1"/>
      <c r="B24" s="1"/>
      <c r="C24" s="69"/>
      <c r="D24" s="253" t="str">
        <f>'5.3. Показники '!D25:E25</f>
        <v>Кількість придбаних квартир (будинків)</v>
      </c>
      <c r="E24" s="253"/>
      <c r="F24" s="253"/>
      <c r="G24" s="94"/>
      <c r="H24" s="94">
        <v>12</v>
      </c>
      <c r="I24" s="94">
        <v>12</v>
      </c>
      <c r="J24" s="94">
        <f>'5.3. Показники '!J25</f>
        <v>0</v>
      </c>
      <c r="K24" s="97"/>
      <c r="L24" s="97"/>
      <c r="M24" s="97">
        <v>13</v>
      </c>
      <c r="N24" s="97">
        <v>13</v>
      </c>
      <c r="O24" s="101"/>
      <c r="P24" s="103">
        <f>M24/H24*100-100</f>
        <v>8.333333333333329</v>
      </c>
      <c r="Q24" s="101">
        <f>O24</f>
        <v>0</v>
      </c>
    </row>
    <row r="25" spans="1:17" ht="21.75" customHeight="1" hidden="1">
      <c r="A25" s="1"/>
      <c r="B25" s="1"/>
      <c r="C25" s="69"/>
      <c r="D25" s="253"/>
      <c r="E25" s="253"/>
      <c r="F25" s="253"/>
      <c r="G25" s="134"/>
      <c r="H25" s="134"/>
      <c r="I25" s="134"/>
      <c r="J25" s="134"/>
      <c r="K25" s="131"/>
      <c r="L25" s="131"/>
      <c r="M25" s="131"/>
      <c r="N25" s="131"/>
      <c r="O25" s="135"/>
      <c r="P25" s="136"/>
      <c r="Q25" s="137"/>
    </row>
    <row r="26" spans="1:17" ht="21.75" customHeight="1">
      <c r="A26" s="1"/>
      <c r="B26" s="1"/>
      <c r="C26" s="69"/>
      <c r="D26" s="272" t="s">
        <v>150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4"/>
    </row>
    <row r="27" spans="1:17" ht="24.75" customHeight="1">
      <c r="A27" s="1"/>
      <c r="B27" s="1"/>
      <c r="C27" s="21"/>
      <c r="D27" s="252" t="s">
        <v>50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ht="54" customHeight="1">
      <c r="A28" s="1"/>
      <c r="B28" s="1"/>
      <c r="C28" s="69" t="s">
        <v>49</v>
      </c>
      <c r="D28" s="278" t="str">
        <f>'5.3. Показники '!D31:F31</f>
        <v>Середня вартість однієї придбаної квартири (будинку)</v>
      </c>
      <c r="E28" s="278"/>
      <c r="F28" s="278"/>
      <c r="G28" s="94"/>
      <c r="H28" s="144">
        <v>1164.2</v>
      </c>
      <c r="I28" s="144">
        <f>H28</f>
        <v>1164.2</v>
      </c>
      <c r="J28" s="94"/>
      <c r="K28" s="97"/>
      <c r="L28" s="97"/>
      <c r="M28" s="155">
        <f>'5.3. Показники '!M31</f>
        <v>1595.61</v>
      </c>
      <c r="N28" s="155">
        <f>M28</f>
        <v>1595.61</v>
      </c>
      <c r="O28" s="101"/>
      <c r="P28" s="103">
        <f>M28/H28*100-100</f>
        <v>37.05634770657963</v>
      </c>
      <c r="Q28" s="101">
        <f>P28</f>
        <v>37.05634770657963</v>
      </c>
    </row>
    <row r="29" spans="1:17" ht="24.75" customHeight="1">
      <c r="A29" s="1"/>
      <c r="B29" s="1"/>
      <c r="C29" s="69"/>
      <c r="D29" s="278" t="str">
        <f>'5.3. Показники '!D32:F32</f>
        <v>Середня вартість витрат на оформлення права власності на житло</v>
      </c>
      <c r="E29" s="278"/>
      <c r="F29" s="278"/>
      <c r="G29" s="86"/>
      <c r="H29" s="145">
        <v>3</v>
      </c>
      <c r="I29" s="145">
        <f>H29</f>
        <v>3</v>
      </c>
      <c r="J29" s="94"/>
      <c r="K29" s="97"/>
      <c r="L29" s="97"/>
      <c r="M29" s="97">
        <f>'5.3. Показники '!M32</f>
        <v>3</v>
      </c>
      <c r="N29" s="97">
        <f>M29</f>
        <v>3</v>
      </c>
      <c r="O29" s="101"/>
      <c r="P29" s="103">
        <f>M29/H29*100-100</f>
        <v>0</v>
      </c>
      <c r="Q29" s="101">
        <f>P29</f>
        <v>0</v>
      </c>
    </row>
    <row r="30" spans="3:17" ht="12.75">
      <c r="C30" s="69"/>
      <c r="D30" s="278" t="str">
        <f>'5.3. Показники '!D33:F33</f>
        <v>середня вартість 1 кв.м. придбаного житла</v>
      </c>
      <c r="E30" s="278"/>
      <c r="F30" s="278"/>
      <c r="G30" s="86"/>
      <c r="H30" s="86">
        <v>17506.5</v>
      </c>
      <c r="I30" s="86">
        <v>17506.5</v>
      </c>
      <c r="J30" s="94"/>
      <c r="K30" s="97"/>
      <c r="L30" s="97"/>
      <c r="M30" s="97">
        <f>'5.3. Показники '!M33</f>
        <v>19146</v>
      </c>
      <c r="N30" s="97">
        <f>M30</f>
        <v>19146</v>
      </c>
      <c r="O30" s="101"/>
      <c r="P30" s="103">
        <f>M30/H30*100-100</f>
        <v>9.36509296546997</v>
      </c>
      <c r="Q30" s="101">
        <f>P30</f>
        <v>9.36509296546997</v>
      </c>
    </row>
    <row r="31" spans="3:17" ht="12.75">
      <c r="C31" s="33"/>
      <c r="D31" s="138"/>
      <c r="E31" s="138"/>
      <c r="F31" s="138"/>
      <c r="G31" s="139"/>
      <c r="H31" s="139"/>
      <c r="I31" s="139"/>
      <c r="J31" s="140"/>
      <c r="K31" s="141"/>
      <c r="L31" s="141"/>
      <c r="M31" s="141"/>
      <c r="N31" s="141"/>
      <c r="O31" s="142"/>
      <c r="P31" s="142"/>
      <c r="Q31" s="143"/>
    </row>
    <row r="32" spans="4:17" ht="12.75">
      <c r="D32" s="272" t="s">
        <v>151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4"/>
    </row>
    <row r="33" spans="3:17" ht="12.75">
      <c r="C33" s="21"/>
      <c r="D33" s="252" t="str">
        <f>'5.3. Показники '!D34:Q34</f>
        <v>якості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3:17" ht="39" customHeight="1">
      <c r="C34" s="69" t="s">
        <v>49</v>
      </c>
      <c r="D34" s="278" t="str">
        <f>'5.3. Показники '!D35:F35</f>
        <v>Частка забезпечення житлом осіб з інвалідністю, які потребують поліпшення житлових умов , %</v>
      </c>
      <c r="E34" s="278"/>
      <c r="F34" s="278"/>
      <c r="G34" s="94"/>
      <c r="H34" s="144">
        <v>37.5</v>
      </c>
      <c r="I34" s="144">
        <f>H34</f>
        <v>37.5</v>
      </c>
      <c r="J34" s="94"/>
      <c r="K34" s="97"/>
      <c r="L34" s="97"/>
      <c r="M34" s="100">
        <f>'5.3. Показники '!M35</f>
        <v>21.3</v>
      </c>
      <c r="N34" s="100">
        <f>M34</f>
        <v>21.3</v>
      </c>
      <c r="O34" s="101"/>
      <c r="P34" s="103">
        <f>M34/H34*100-100</f>
        <v>-43.199999999999996</v>
      </c>
      <c r="Q34" s="101">
        <f>P34</f>
        <v>-43.199999999999996</v>
      </c>
    </row>
    <row r="35" spans="3:17" ht="37.5" customHeight="1">
      <c r="C35" s="69"/>
      <c r="D35" s="278" t="str">
        <f>'5.3. Показники '!D36:F36</f>
        <v>Частка забезпечення грошовою компенсацією на придбання житла, яку виплачено заявнику не в повному обсязі, %</v>
      </c>
      <c r="E35" s="278"/>
      <c r="F35" s="278"/>
      <c r="G35" s="86"/>
      <c r="H35" s="145">
        <v>100</v>
      </c>
      <c r="I35" s="145">
        <f>H35</f>
        <v>100</v>
      </c>
      <c r="J35" s="94"/>
      <c r="K35" s="97"/>
      <c r="L35" s="97"/>
      <c r="M35" s="100">
        <f>'5.3. Показники '!M36</f>
        <v>100</v>
      </c>
      <c r="N35" s="100">
        <f>M35</f>
        <v>100</v>
      </c>
      <c r="O35" s="101"/>
      <c r="P35" s="103">
        <f>M35/H35*100-100</f>
        <v>0</v>
      </c>
      <c r="Q35" s="101">
        <f>P35</f>
        <v>0</v>
      </c>
    </row>
    <row r="36" spans="3:17" ht="12.75">
      <c r="C36" s="69"/>
      <c r="D36" s="272" t="s">
        <v>152</v>
      </c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</row>
  </sheetData>
  <sheetProtection/>
  <mergeCells count="36">
    <mergeCell ref="D35:F35"/>
    <mergeCell ref="D32:Q32"/>
    <mergeCell ref="D28:F28"/>
    <mergeCell ref="D23:F23"/>
    <mergeCell ref="D36:Q36"/>
    <mergeCell ref="D25:F25"/>
    <mergeCell ref="D30:F30"/>
    <mergeCell ref="D33:Q33"/>
    <mergeCell ref="D34:F34"/>
    <mergeCell ref="D29:F29"/>
    <mergeCell ref="D27:Q27"/>
    <mergeCell ref="D7:F7"/>
    <mergeCell ref="D5:F5"/>
    <mergeCell ref="D26:Q26"/>
    <mergeCell ref="D21:Q21"/>
    <mergeCell ref="D16:F16"/>
    <mergeCell ref="D17:F17"/>
    <mergeCell ref="D18:F18"/>
    <mergeCell ref="D19:F19"/>
    <mergeCell ref="C12:Q12"/>
    <mergeCell ref="C2:J2"/>
    <mergeCell ref="D4:F4"/>
    <mergeCell ref="G4:I4"/>
    <mergeCell ref="J4:N4"/>
    <mergeCell ref="O4:Q4"/>
    <mergeCell ref="C9:Q9"/>
    <mergeCell ref="D6:F6"/>
    <mergeCell ref="C8:Q8"/>
    <mergeCell ref="D15:F15"/>
    <mergeCell ref="D22:Q22"/>
    <mergeCell ref="D24:F24"/>
    <mergeCell ref="C10:Q10"/>
    <mergeCell ref="C13:Q13"/>
    <mergeCell ref="D20:F20"/>
    <mergeCell ref="C11:Q11"/>
    <mergeCell ref="D14:F14"/>
  </mergeCells>
  <printOptions/>
  <pageMargins left="0" right="0" top="0" bottom="0" header="0" footer="0"/>
  <pageSetup fitToHeight="2" fitToWidth="1" horizontalDpi="300" verticalDpi="300" orientation="landscape" pageOrder="overThenDown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96" zoomScaleNormal="96" zoomScalePageLayoutView="0" workbookViewId="0" topLeftCell="B1">
      <selection activeCell="K43" sqref="A1:K4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.5" customHeight="1">
      <c r="A2" s="1"/>
      <c r="B2" s="217" t="s">
        <v>81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7.25" customHeight="1">
      <c r="A3" s="1"/>
      <c r="K3" s="61" t="s">
        <v>61</v>
      </c>
    </row>
    <row r="4" spans="1:13" ht="25.5" customHeight="1">
      <c r="A4" s="1"/>
      <c r="B4" s="42" t="s">
        <v>73</v>
      </c>
      <c r="C4" s="285" t="s">
        <v>23</v>
      </c>
      <c r="D4" s="285"/>
      <c r="E4" s="285"/>
      <c r="F4" s="43" t="s">
        <v>74</v>
      </c>
      <c r="G4" s="43" t="s">
        <v>75</v>
      </c>
      <c r="H4" s="43" t="s">
        <v>76</v>
      </c>
      <c r="I4" s="43" t="s">
        <v>26</v>
      </c>
      <c r="J4" s="43" t="s">
        <v>77</v>
      </c>
      <c r="K4" s="44" t="s">
        <v>78</v>
      </c>
      <c r="L4" s="39"/>
      <c r="M4" s="39"/>
    </row>
    <row r="5" spans="1:11" ht="25.5" customHeight="1">
      <c r="A5" s="1"/>
      <c r="B5" s="45">
        <v>1</v>
      </c>
      <c r="C5" s="286">
        <v>2</v>
      </c>
      <c r="D5" s="287"/>
      <c r="E5" s="288"/>
      <c r="F5" s="44">
        <v>3</v>
      </c>
      <c r="G5" s="44">
        <v>4</v>
      </c>
      <c r="H5" s="44">
        <v>5</v>
      </c>
      <c r="I5" s="44" t="s">
        <v>79</v>
      </c>
      <c r="J5" s="44">
        <v>7</v>
      </c>
      <c r="K5" s="19" t="s">
        <v>80</v>
      </c>
    </row>
    <row r="6" spans="2:11" ht="13.5" customHeight="1">
      <c r="B6" s="46" t="s">
        <v>54</v>
      </c>
      <c r="C6" s="286" t="s">
        <v>82</v>
      </c>
      <c r="D6" s="287"/>
      <c r="E6" s="287"/>
      <c r="F6" s="47" t="s">
        <v>83</v>
      </c>
      <c r="G6" s="90"/>
      <c r="H6" s="90"/>
      <c r="I6" s="90"/>
      <c r="J6" s="47" t="s">
        <v>83</v>
      </c>
      <c r="K6" s="47" t="s">
        <v>83</v>
      </c>
    </row>
    <row r="7" spans="2:11" ht="13.5" customHeight="1">
      <c r="B7" s="41"/>
      <c r="C7" s="281" t="s">
        <v>84</v>
      </c>
      <c r="D7" s="281"/>
      <c r="E7" s="281"/>
      <c r="F7" s="47" t="s">
        <v>83</v>
      </c>
      <c r="G7" s="48"/>
      <c r="H7" s="48"/>
      <c r="I7" s="48"/>
      <c r="J7" s="47" t="s">
        <v>83</v>
      </c>
      <c r="K7" s="47" t="s">
        <v>83</v>
      </c>
    </row>
    <row r="8" spans="2:11" ht="20.25" customHeight="1">
      <c r="B8" s="41"/>
      <c r="C8" s="281" t="s">
        <v>85</v>
      </c>
      <c r="D8" s="281"/>
      <c r="E8" s="281"/>
      <c r="F8" s="47" t="s">
        <v>83</v>
      </c>
      <c r="G8" s="89"/>
      <c r="H8" s="89"/>
      <c r="I8" s="89"/>
      <c r="J8" s="47" t="s">
        <v>83</v>
      </c>
      <c r="K8" s="47" t="s">
        <v>83</v>
      </c>
    </row>
    <row r="9" spans="2:11" ht="13.5" customHeight="1">
      <c r="B9" s="41"/>
      <c r="C9" s="281" t="s">
        <v>86</v>
      </c>
      <c r="D9" s="281"/>
      <c r="E9" s="281"/>
      <c r="F9" s="47" t="s">
        <v>83</v>
      </c>
      <c r="G9" s="48"/>
      <c r="H9" s="48"/>
      <c r="I9" s="89"/>
      <c r="J9" s="47" t="s">
        <v>83</v>
      </c>
      <c r="K9" s="47" t="s">
        <v>83</v>
      </c>
    </row>
    <row r="10" spans="2:11" ht="13.5" customHeight="1">
      <c r="B10" s="41"/>
      <c r="C10" s="281" t="s">
        <v>87</v>
      </c>
      <c r="D10" s="281"/>
      <c r="E10" s="281"/>
      <c r="F10" s="47" t="s">
        <v>83</v>
      </c>
      <c r="G10" s="48"/>
      <c r="H10" s="48"/>
      <c r="I10" s="89"/>
      <c r="J10" s="47" t="s">
        <v>83</v>
      </c>
      <c r="K10" s="47" t="s">
        <v>83</v>
      </c>
    </row>
    <row r="11" spans="2:11" ht="18.75" customHeight="1">
      <c r="B11" s="282" t="s">
        <v>88</v>
      </c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 ht="13.5" customHeight="1">
      <c r="A12" s="1"/>
      <c r="B12" s="49">
        <v>2</v>
      </c>
      <c r="C12" s="218" t="s">
        <v>89</v>
      </c>
      <c r="D12" s="219"/>
      <c r="E12" s="219"/>
      <c r="F12" s="47" t="s">
        <v>83</v>
      </c>
      <c r="G12" s="47"/>
      <c r="H12" s="47"/>
      <c r="I12" s="47"/>
      <c r="J12" s="47" t="s">
        <v>83</v>
      </c>
      <c r="K12" s="47" t="s">
        <v>83</v>
      </c>
    </row>
    <row r="13" spans="1:11" ht="13.5" customHeight="1">
      <c r="A13" s="1"/>
      <c r="B13" s="282" t="s">
        <v>90</v>
      </c>
      <c r="C13" s="283"/>
      <c r="D13" s="283"/>
      <c r="E13" s="283"/>
      <c r="F13" s="283"/>
      <c r="G13" s="283"/>
      <c r="H13" s="283"/>
      <c r="I13" s="283"/>
      <c r="J13" s="283"/>
      <c r="K13" s="283"/>
    </row>
    <row r="14" spans="1:11" ht="13.5" customHeight="1">
      <c r="A14" s="1"/>
      <c r="B14" s="282" t="s">
        <v>91</v>
      </c>
      <c r="C14" s="283"/>
      <c r="D14" s="283"/>
      <c r="E14" s="283"/>
      <c r="F14" s="283"/>
      <c r="G14" s="283"/>
      <c r="H14" s="283"/>
      <c r="I14" s="283"/>
      <c r="J14" s="283"/>
      <c r="K14" s="283"/>
    </row>
    <row r="15" spans="1:11" ht="13.5" customHeight="1">
      <c r="A15" s="1"/>
      <c r="B15" s="50" t="s">
        <v>43</v>
      </c>
      <c r="C15" s="290" t="s">
        <v>92</v>
      </c>
      <c r="D15" s="293"/>
      <c r="E15" s="293"/>
      <c r="F15" s="51"/>
      <c r="G15" s="51"/>
      <c r="H15" s="51"/>
      <c r="I15" s="51"/>
      <c r="J15" s="51"/>
      <c r="K15" s="51"/>
    </row>
    <row r="16" spans="1:11" ht="13.5" customHeight="1">
      <c r="A16" s="1"/>
      <c r="B16" s="50"/>
      <c r="C16" s="290" t="s">
        <v>93</v>
      </c>
      <c r="D16" s="293"/>
      <c r="E16" s="293"/>
      <c r="F16" s="51"/>
      <c r="G16" s="51"/>
      <c r="H16" s="51"/>
      <c r="I16" s="51"/>
      <c r="J16" s="51"/>
      <c r="K16" s="51"/>
    </row>
    <row r="17" spans="1:11" ht="13.5" customHeight="1">
      <c r="A17" s="1"/>
      <c r="B17" s="282" t="s">
        <v>94</v>
      </c>
      <c r="C17" s="283"/>
      <c r="D17" s="283"/>
      <c r="E17" s="283"/>
      <c r="F17" s="283"/>
      <c r="G17" s="283"/>
      <c r="H17" s="283"/>
      <c r="I17" s="283"/>
      <c r="J17" s="283"/>
      <c r="K17" s="283"/>
    </row>
    <row r="18" spans="1:11" ht="18" customHeight="1">
      <c r="A18" s="1"/>
      <c r="B18" s="52" t="s">
        <v>49</v>
      </c>
      <c r="C18" s="289" t="s">
        <v>113</v>
      </c>
      <c r="D18" s="289"/>
      <c r="E18" s="290"/>
      <c r="F18" s="56"/>
      <c r="G18" s="56"/>
      <c r="H18" s="56"/>
      <c r="I18" s="56"/>
      <c r="J18" s="56"/>
      <c r="K18" s="56"/>
    </row>
    <row r="19" spans="1:11" ht="13.5" customHeight="1">
      <c r="A19" s="1"/>
      <c r="B19" s="52" t="s">
        <v>49</v>
      </c>
      <c r="C19" s="289" t="s">
        <v>114</v>
      </c>
      <c r="D19" s="289"/>
      <c r="E19" s="290"/>
      <c r="F19" s="56"/>
      <c r="G19" s="56"/>
      <c r="H19" s="56"/>
      <c r="I19" s="56"/>
      <c r="J19" s="56"/>
      <c r="K19" s="56"/>
    </row>
    <row r="20" spans="1:11" ht="13.5" customHeight="1">
      <c r="A20" s="1"/>
      <c r="B20" s="52"/>
      <c r="C20" s="289" t="s">
        <v>96</v>
      </c>
      <c r="D20" s="289"/>
      <c r="E20" s="290"/>
      <c r="F20" s="56"/>
      <c r="G20" s="56"/>
      <c r="H20" s="56"/>
      <c r="I20" s="56"/>
      <c r="J20" s="56"/>
      <c r="K20" s="56"/>
    </row>
    <row r="21" spans="1:11" ht="20.25" customHeight="1">
      <c r="A21" s="1"/>
      <c r="B21" s="52"/>
      <c r="C21" s="294" t="s">
        <v>95</v>
      </c>
      <c r="D21" s="295"/>
      <c r="E21" s="295"/>
      <c r="F21" s="56"/>
      <c r="G21" s="56"/>
      <c r="H21" s="56"/>
      <c r="I21" s="56"/>
      <c r="J21" s="56"/>
      <c r="K21" s="56"/>
    </row>
    <row r="22" spans="1:11" ht="13.5" customHeight="1">
      <c r="A22" s="1"/>
      <c r="B22" s="282" t="s">
        <v>97</v>
      </c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8" customHeight="1">
      <c r="A23" s="1"/>
      <c r="B23" s="52" t="s">
        <v>49</v>
      </c>
      <c r="C23" s="289" t="s">
        <v>113</v>
      </c>
      <c r="D23" s="289"/>
      <c r="E23" s="290"/>
      <c r="F23" s="56"/>
      <c r="G23" s="56"/>
      <c r="H23" s="56"/>
      <c r="I23" s="56"/>
      <c r="J23" s="56"/>
      <c r="K23" s="56"/>
    </row>
    <row r="24" spans="1:11" ht="20.25" customHeight="1">
      <c r="A24" s="1"/>
      <c r="B24" s="52" t="s">
        <v>49</v>
      </c>
      <c r="C24" s="289" t="s">
        <v>114</v>
      </c>
      <c r="D24" s="289"/>
      <c r="E24" s="290"/>
      <c r="F24" s="56"/>
      <c r="G24" s="56"/>
      <c r="H24" s="56"/>
      <c r="I24" s="56"/>
      <c r="J24" s="56"/>
      <c r="K24" s="56"/>
    </row>
    <row r="25" spans="1:11" ht="13.5" customHeight="1">
      <c r="A25" s="1"/>
      <c r="B25" s="52" t="s">
        <v>49</v>
      </c>
      <c r="C25" s="291" t="s">
        <v>96</v>
      </c>
      <c r="D25" s="291"/>
      <c r="E25" s="292"/>
      <c r="F25" s="56"/>
      <c r="G25" s="56"/>
      <c r="H25" s="56"/>
      <c r="I25" s="56"/>
      <c r="J25" s="56"/>
      <c r="K25" s="56"/>
    </row>
    <row r="26" spans="1:11" ht="13.5" customHeight="1">
      <c r="A26" s="1"/>
      <c r="B26" s="53" t="s">
        <v>42</v>
      </c>
      <c r="C26" s="272" t="s">
        <v>98</v>
      </c>
      <c r="D26" s="297"/>
      <c r="E26" s="298"/>
      <c r="F26" s="47" t="s">
        <v>83</v>
      </c>
      <c r="G26" s="47"/>
      <c r="H26" s="47"/>
      <c r="I26" s="47"/>
      <c r="J26" s="47" t="s">
        <v>83</v>
      </c>
      <c r="K26" s="47" t="s">
        <v>83</v>
      </c>
    </row>
    <row r="27" spans="2:11" ht="12.75">
      <c r="B27" s="54"/>
      <c r="C27" s="18"/>
      <c r="D27" s="54"/>
      <c r="E27" s="54"/>
      <c r="F27" s="54"/>
      <c r="G27" s="54"/>
      <c r="H27" s="54"/>
      <c r="I27" s="54"/>
      <c r="J27" s="54"/>
      <c r="K27" s="54"/>
    </row>
    <row r="28" spans="2:11" ht="12.75">
      <c r="B28" s="11" t="s">
        <v>99</v>
      </c>
      <c r="C28" s="11" t="s">
        <v>100</v>
      </c>
      <c r="D28" s="11"/>
      <c r="E28" s="11"/>
      <c r="F28" s="11"/>
      <c r="G28" s="54"/>
      <c r="H28" s="54"/>
      <c r="I28" s="54"/>
      <c r="J28" s="54"/>
      <c r="K28" s="54"/>
    </row>
    <row r="29" spans="2:11" ht="12.75">
      <c r="B29" s="11"/>
      <c r="C29" s="57" t="s">
        <v>120</v>
      </c>
      <c r="D29" s="11"/>
      <c r="E29" s="11"/>
      <c r="F29" s="11"/>
      <c r="G29" s="54"/>
      <c r="H29" s="54"/>
      <c r="I29" s="54"/>
      <c r="J29" s="54"/>
      <c r="K29" s="54"/>
    </row>
    <row r="30" spans="3:4" ht="12.75">
      <c r="C30" s="35"/>
      <c r="D30" s="11"/>
    </row>
    <row r="31" spans="2:11" ht="12.75">
      <c r="B31" s="11" t="s">
        <v>101</v>
      </c>
      <c r="C31" s="36" t="s">
        <v>102</v>
      </c>
      <c r="D31" s="34"/>
      <c r="E31" s="34"/>
      <c r="F31" s="34" t="s">
        <v>153</v>
      </c>
      <c r="G31" s="34"/>
      <c r="H31" s="34"/>
      <c r="I31" s="34"/>
      <c r="J31" s="34"/>
      <c r="K31" s="34"/>
    </row>
    <row r="32" spans="1:11" s="7" customFormat="1" ht="10.5" customHeight="1">
      <c r="A32" s="17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2:11" ht="13.5" customHeight="1">
      <c r="B33" s="93">
        <v>6</v>
      </c>
      <c r="C33" s="189" t="s">
        <v>103</v>
      </c>
      <c r="D33" s="189"/>
      <c r="E33" s="189"/>
      <c r="F33" s="189"/>
      <c r="G33" s="189"/>
      <c r="H33" s="189"/>
      <c r="I33" s="189"/>
      <c r="J33" s="189"/>
      <c r="K33" s="189"/>
    </row>
    <row r="34" spans="1:11" ht="30" customHeight="1">
      <c r="A34" s="1"/>
      <c r="B34" s="1"/>
      <c r="C34" s="188" t="s">
        <v>104</v>
      </c>
      <c r="D34" s="296"/>
      <c r="E34" s="296"/>
      <c r="F34" s="189" t="s">
        <v>119</v>
      </c>
      <c r="G34" s="159"/>
      <c r="H34" s="159"/>
      <c r="I34" s="159"/>
      <c r="J34" s="159"/>
      <c r="K34" s="159"/>
    </row>
    <row r="35" spans="1:11" ht="62.25" customHeight="1">
      <c r="A35" s="1"/>
      <c r="B35" s="1"/>
      <c r="C35" s="188" t="s">
        <v>105</v>
      </c>
      <c r="D35" s="296"/>
      <c r="E35" s="296"/>
      <c r="F35" s="189" t="s">
        <v>154</v>
      </c>
      <c r="G35" s="159"/>
      <c r="H35" s="159"/>
      <c r="I35" s="159"/>
      <c r="J35" s="159"/>
      <c r="K35" s="159"/>
    </row>
    <row r="36" spans="1:15" ht="24" customHeight="1">
      <c r="A36" s="1"/>
      <c r="B36" s="1"/>
      <c r="C36" s="188" t="s">
        <v>106</v>
      </c>
      <c r="D36" s="296"/>
      <c r="E36" s="296"/>
      <c r="F36" s="189" t="s">
        <v>124</v>
      </c>
      <c r="G36" s="159"/>
      <c r="H36" s="159"/>
      <c r="I36" s="159"/>
      <c r="J36" s="159"/>
      <c r="K36" s="159"/>
      <c r="O36" s="11"/>
    </row>
    <row r="37" spans="1:11" ht="42.75" customHeight="1">
      <c r="A37" s="1"/>
      <c r="B37" s="1"/>
      <c r="C37" s="188" t="s">
        <v>107</v>
      </c>
      <c r="D37" s="296"/>
      <c r="E37" s="296"/>
      <c r="F37" s="189" t="s">
        <v>126</v>
      </c>
      <c r="G37" s="159"/>
      <c r="H37" s="159"/>
      <c r="I37" s="159"/>
      <c r="J37" s="159"/>
      <c r="K37" s="159"/>
    </row>
    <row r="38" spans="1:11" ht="14.25" customHeight="1">
      <c r="A38" s="1"/>
      <c r="B38" s="1"/>
      <c r="C38" s="205"/>
      <c r="D38" s="205"/>
      <c r="E38" s="205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84"/>
      <c r="D40" s="284"/>
      <c r="E40" s="284"/>
      <c r="F40" s="284"/>
      <c r="G40" s="1"/>
      <c r="H40" s="1"/>
      <c r="I40" s="1"/>
      <c r="J40" s="1"/>
      <c r="K40" s="1"/>
    </row>
    <row r="41" spans="3:11" ht="25.5" customHeight="1">
      <c r="C41" s="299" t="s">
        <v>122</v>
      </c>
      <c r="D41" s="299"/>
      <c r="E41" s="299"/>
      <c r="F41" s="299"/>
      <c r="G41" s="4"/>
      <c r="H41" s="1"/>
      <c r="I41" s="279" t="s">
        <v>123</v>
      </c>
      <c r="J41" s="279"/>
      <c r="K41" s="279"/>
    </row>
    <row r="42" spans="3:11" ht="12.75">
      <c r="C42" s="1"/>
      <c r="D42" s="1"/>
      <c r="E42" s="1"/>
      <c r="F42" s="1"/>
      <c r="G42" s="3" t="s">
        <v>0</v>
      </c>
      <c r="H42" s="1"/>
      <c r="I42" s="280" t="s">
        <v>1</v>
      </c>
      <c r="J42" s="280"/>
      <c r="K42" s="92"/>
    </row>
    <row r="44" spans="3:11" ht="12.75">
      <c r="C44" s="38"/>
      <c r="D44" s="38"/>
      <c r="E44" s="38"/>
      <c r="F44" s="38"/>
      <c r="G44" s="38"/>
      <c r="H44" s="38"/>
      <c r="I44" s="38"/>
      <c r="J44" s="38"/>
      <c r="K44" s="38"/>
    </row>
    <row r="45" spans="3:11" ht="12.75">
      <c r="C45" s="38"/>
      <c r="D45" s="38"/>
      <c r="E45" s="38"/>
      <c r="F45" s="38"/>
      <c r="G45" s="38"/>
      <c r="H45" s="38"/>
      <c r="I45" s="38"/>
      <c r="J45" s="38"/>
      <c r="K45" s="38"/>
    </row>
    <row r="46" spans="3:11" ht="12.75">
      <c r="C46" s="38"/>
      <c r="D46" s="38"/>
      <c r="E46" s="38"/>
      <c r="F46" s="38"/>
      <c r="G46" s="38"/>
      <c r="H46" s="38"/>
      <c r="I46" s="38"/>
      <c r="J46" s="38"/>
      <c r="K46" s="38"/>
    </row>
  </sheetData>
  <sheetProtection/>
  <mergeCells count="39"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I41:K41"/>
    <mergeCell ref="I42:J42"/>
    <mergeCell ref="C8:E8"/>
    <mergeCell ref="C9:E9"/>
    <mergeCell ref="C10:E10"/>
    <mergeCell ref="B13:K13"/>
    <mergeCell ref="B14:K14"/>
    <mergeCell ref="B17:K17"/>
    <mergeCell ref="F37:K37"/>
    <mergeCell ref="C40:F40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2021-02-22T10:14:17Z</cp:lastPrinted>
  <dcterms:created xsi:type="dcterms:W3CDTF">2019-01-09T14:21:23Z</dcterms:created>
  <dcterms:modified xsi:type="dcterms:W3CDTF">2021-02-22T14:50:40Z</dcterms:modified>
  <cp:category/>
  <cp:version/>
  <cp:contentType/>
  <cp:contentStatus/>
</cp:coreProperties>
</file>