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4"/>
  </bookViews>
  <sheets>
    <sheet name="5.1." sheetId="1" r:id="rId1"/>
    <sheet name="5.2 (2)" sheetId="2" r:id="rId2"/>
    <sheet name="5.3. Показники " sheetId="3" r:id="rId3"/>
    <sheet name="5.4. Показники " sheetId="4" r:id="rId4"/>
    <sheet name="5.5. " sheetId="5" r:id="rId5"/>
  </sheets>
  <definedNames>
    <definedName name="_xlnm.Print_Area" localSheetId="2">'5.3. Показники '!$C$2:$Q$59</definedName>
    <definedName name="_xlnm.Print_Area" localSheetId="3">'5.4. Показники '!$C$2:$Q$44</definedName>
    <definedName name="_xlnm.Print_Area" localSheetId="4">'5.5. '!$B$2:$K$44</definedName>
  </definedNames>
  <calcPr fullCalcOnLoad="1"/>
</workbook>
</file>

<file path=xl/sharedStrings.xml><?xml version="1.0" encoding="utf-8"?>
<sst xmlns="http://schemas.openxmlformats.org/spreadsheetml/2006/main" count="276" uniqueCount="177">
  <si>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</si>
  <si>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</si>
  <si>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</si>
  <si>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</si>
  <si>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</si>
  <si>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</si>
  <si>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</si>
  <si>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</si>
  <si>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</si>
  <si>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</si>
  <si>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</si>
  <si>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</si>
  <si>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</si>
  <si>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</si>
  <si>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</si>
  <si>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</si>
  <si>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</si>
  <si>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</si>
  <si>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</si>
  <si>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</si>
  <si>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</si>
  <si>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</si>
  <si>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</si>
  <si>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</si>
  <si>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</si>
  <si>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</si>
  <si>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</si>
  <si>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</si>
  <si>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</si>
  <si>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</si>
  <si>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</si>
  <si>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</si>
  <si>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</si>
  <si>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</si>
  <si>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</si>
  <si>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</si>
  <si>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</si>
  <si>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</si>
  <si>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</si>
  <si>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</si>
  <si>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</si>
  <si>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</si>
  <si>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</si>
  <si>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</si>
  <si>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</si>
  <si>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</si>
  <si>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</si>
  <si>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</si>
  <si>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</si>
  <si>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</si>
  <si>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</si>
  <si>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</si>
  <si>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2</t>
  </si>
  <si>
    <t>затрат</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</si>
  <si>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</si>
  <si>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</si>
  <si>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</si>
  <si>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</si>
  <si>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</si>
  <si>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</si>
  <si>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</si>
  <si>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</si>
  <si>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</si>
  <si>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</si>
  <si>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(1)</t>
  </si>
  <si>
    <t>Зазначаються усі напрями використання бюджетних коштів, затверджені паспортом бджетної програми.</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</si>
  <si>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</si>
  <si>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</si>
  <si>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</si>
  <si>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</si>
  <si>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</si>
  <si>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</si>
  <si>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</si>
  <si>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</si>
  <si>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</si>
  <si>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</si>
  <si>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</si>
  <si>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</si>
  <si>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</si>
  <si>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</si>
  <si>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</si>
  <si>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</si>
  <si>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</si>
  <si>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</si>
  <si>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</si>
  <si>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</si>
  <si>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</si>
  <si>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</si>
  <si>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</si>
  <si>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</si>
  <si>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</si>
  <si>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</si>
  <si>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</si>
  <si>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</si>
  <si>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</si>
  <si>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</si>
  <si>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</si>
  <si>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</si>
  <si>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</si>
  <si>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</si>
  <si>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</si>
  <si>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</si>
  <si>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</si>
  <si>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</si>
  <si>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</si>
  <si>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</si>
  <si>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</si>
  <si>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</si>
  <si>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</si>
  <si>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 xml:space="preserve">Напрям використання бюджетних коштів </t>
  </si>
  <si>
    <t>5.2.</t>
  </si>
  <si>
    <t>Пояснення причин наявності залишку надходжень спеціального фонду, в т.ч. власних надходжень бюджетних установ та інших надходжень, на початок року</t>
  </si>
  <si>
    <t>Пояснення причин наявності залишку надходжень спеціального фонду, в т.ч. власних надходжень бюджетних установ та інших надходжень, на кінець року</t>
  </si>
  <si>
    <t>Напрям спрямування коштів ( об`єкт) 1</t>
  </si>
  <si>
    <t>Напрям спрямування коштів ( об`єкт) 2</t>
  </si>
  <si>
    <t xml:space="preserve">Пояснення щодо збільшення (зменшення) обсягів проведених видатків (наданих кредитів)порівняно із  аналогічними показниками попереднього року                                                                                                                       </t>
  </si>
  <si>
    <t xml:space="preserve"> ( 0800000 )</t>
  </si>
  <si>
    <t xml:space="preserve"> ( 0810000 )</t>
  </si>
  <si>
    <t>Пояснення причин відхилення фактичних обсягів надходжень від планових  Відхилень не має</t>
  </si>
  <si>
    <t>Програма залишається актуальною для подальшої її реалізації. Дублювання заходів програми не здійснювалось в заходах інших програм.</t>
  </si>
  <si>
    <t>Порушень по програмі за звітний період не виявлено.</t>
  </si>
  <si>
    <t>Департамент  соціальної політики Черкаської міської ради</t>
  </si>
  <si>
    <t xml:space="preserve">Заступник директора департаменту- начальник управління бухгалтерського обліку та фінансування </t>
  </si>
  <si>
    <t>Ю. П. Кобелева</t>
  </si>
  <si>
    <t>Здійснення департаментом наданих законодавством повноважень у сфері соціального захисту населення.</t>
  </si>
  <si>
    <t>Забезпечення виплати грошової компенсації за належні для отримання жилі приміщення для окремих категорій населення  відповідно до законодавства</t>
  </si>
  <si>
    <t>якості</t>
  </si>
  <si>
    <t>за 2020 рік</t>
  </si>
  <si>
    <t>0817323</t>
  </si>
  <si>
    <t>Будівництво установ та закладів соціальної сфери</t>
  </si>
  <si>
    <t>(0443)</t>
  </si>
  <si>
    <t>Проведення капітального ремонту адміністративних будівель територіального центру надання соціальних послуг м.Черкаси</t>
  </si>
  <si>
    <t>Відхилення  Касові видатків по даній програмі за  2020 рік становлять 1 240,054 тис.грн.  що складає 73,2 % від уточненого плану на 2020 рік та відповідають фактичній потребі в коштах  згідно оплачених актів виконаних робіт. Зниження використання коштів в сумі 454 988,43 грн. відбулося через відсутність фінансування  за поданими в грудні 2020 року заявками.</t>
  </si>
  <si>
    <t>Обсяг видатків на капітальний ремонт адміністративних будівель територіального центру надання соціальних послуг м.Черкаси (в розрізі):</t>
  </si>
  <si>
    <t>Капітальний ремонт приміщень  корпусу A′-ІІ адміністративної будівлі територіального центру надання соціальних послуг м. Черкаси, за адресою: вул. Гвардійська, 7/5</t>
  </si>
  <si>
    <t>капітальний ремонт приміщення територіального центру надання соціальних послуг м. Черкаси за адресою: вул. Гвардійська, 7/5</t>
  </si>
  <si>
    <t>облаштування пандусами і перилами</t>
  </si>
  <si>
    <t>системи опалення, водопостачання та водовідведення (Пушкіна 13 А)</t>
  </si>
  <si>
    <t>Кількість будівель, що потребує проведення робіт з капітального ремонту</t>
  </si>
  <si>
    <t>Кількість пандусів, що необхідно облаштувати</t>
  </si>
  <si>
    <t>кількість електричних водонасосів, що потребують встановлення</t>
  </si>
  <si>
    <t>кількість радіаторів, що потребують заміни</t>
  </si>
  <si>
    <t>Загальна кількість кабінетів, що потребують ремонту</t>
  </si>
  <si>
    <t>Площа службових кабінетів, які потребують ремонту</t>
  </si>
  <si>
    <t>кількість дверей в актовому залі, що потребують заміни</t>
  </si>
  <si>
    <t>площа підлоги , що потребує заміни</t>
  </si>
  <si>
    <t>площа стелі, що потребує робіт з улаштування</t>
  </si>
  <si>
    <t>Касові видатків по даній програмі за  2020 рік становлять 1240,05357 тис. грн.  що скадає 73,16% від уточненого плану на 2020 рік та відповідають фактичній потребі установи  згідно оплачених актів виконаних робіт. Зниження використання коштів в сумі 454 988,43 грн. відбулося через відсутність фінансування  за поданими в грудні 2020 року заявками. За рахунок чого недовиконані роботи з облаштування кабінетів, підлоги та стелі (% виконання - 47)</t>
  </si>
  <si>
    <t>кількість електричних водонасосів, що буде встановлено</t>
  </si>
  <si>
    <t>кількість радіаторів, що буде замінено</t>
  </si>
  <si>
    <t>кількість дверей в актовому залі, що буде замінено</t>
  </si>
  <si>
    <t xml:space="preserve"> кількість кабінетів, що планується відремонтувати</t>
  </si>
  <si>
    <t>площа службових кабінетів, які будуть відремонтовані</t>
  </si>
  <si>
    <t>площа підлоги  підлоги, що буде замінено</t>
  </si>
  <si>
    <t xml:space="preserve">площа підвісної стелі, що буде улаштована </t>
  </si>
  <si>
    <t>кількість пандусів з перилами, що будуть облаштовані</t>
  </si>
  <si>
    <t>Кількість будівель, де планується проведення робіт з капітального ремонту</t>
  </si>
  <si>
    <t>середня вартість встановлення 1 електричного водонасосу</t>
  </si>
  <si>
    <t>середня вартість заміни радіатора</t>
  </si>
  <si>
    <t>середня вартість ремонту одного квадратного метру робочих кабінетів</t>
  </si>
  <si>
    <t>середня вартість заміни дверей актового залу</t>
  </si>
  <si>
    <t>cередня вартість ремонту 1 м2 площі підлоги</t>
  </si>
  <si>
    <t>середня вартість улаштування 1 м2 підвісної стелі</t>
  </si>
  <si>
    <t>середня вартість облаштування 1 пандуса з перилами</t>
  </si>
  <si>
    <t>Питома вага будівель, в яких проведено капітальний ремонт в загальній кількості, що потребують ремонту</t>
  </si>
  <si>
    <t>Питома вага замінених радіаторів до потреби</t>
  </si>
  <si>
    <t>Питома вага замінених водонасосів до потреби</t>
  </si>
  <si>
    <t>Питома вага відремонтованої площі службових кабінетів в загальній кількості, що потребувала ремонту</t>
  </si>
  <si>
    <t>Питома вага заміни дверей актового залу до потреби</t>
  </si>
  <si>
    <t>Питома вага відремонтовоної площі підлоги  до потреби</t>
  </si>
  <si>
    <t>Питома вага улаштування площі підвісної стелі до потреби</t>
  </si>
  <si>
    <t>Питома вага облаштованих пандусів з перилами до потреби</t>
  </si>
  <si>
    <t xml:space="preserve"> За показниками продукту фактичне виконання менше на 136 метрів в частині оплати видатків з ремонту кабінетів, облаштування стелі та підлоги.</t>
  </si>
  <si>
    <t>Програма запроваджена з 2020 року. В звязку з чим відсутня база порівняння з 2019 роком</t>
  </si>
  <si>
    <t>Станом  станом на 01.01.2021 року дебіторська та кредиторська заборгованості відсутні.</t>
  </si>
  <si>
    <t>Программа залишається актуальною для подальшої реалізації. Завдяки коштам, виділеним за рахунок к, у 2020 році вдалося  виконанно роботи з ремонту будівель в частині облаштування пандусами і перилами в сумі 129 993,60 грн., що становить 99,99 % від планового показника, в частині ремонту системи опалення, водопостачання та водовідведення (Пушкіна 13 А) в сумі 345 037 грн., що становить 94,7%, в частині капітального ремонту приміщення територіального центру надання соціальних послуг м. Черкаси за адресою: вул. Гвардійська, 7/5 в сумі 346 758 грн., що становить 96,25%.  За іншими напрямками роботи виконано частково через відсутність  фінансування, а саме на суму 418 264,97, що становить 49,78%  За показником продукту кількість радіаторів, що буде замінено складає 37 одиниці , замінених дверей -4, відремонтованих кабінетів -6, встановлених пандусів 2. Площа кабінетів, стелі і підлоги, що відремонтована склала 120 м2, при плані 256м2 (46,9%).  За показником ефективності  середня вартість встановлення 1 електричного водонасосу 9900, середня вартість заміни радіатора на 0,04 грн. менше за планову, середня вартість ремонту 1м2 кабінетів менша за планову на 402,13 грн.. За показником якості питома вага замінених радіаторів 100 % або 37 одиниць, водонасосів 100%, дверей актового залу - 100%. Питома вага відремонтованої площі службових кабінетів в загальній кількості, що потребувала ремонту виконана на 47%.</t>
  </si>
  <si>
    <t>Програма є результативною лише при наявності відповідного бюджетного фінансування, оскільки передбачає проведення робіт з капітального ремонту будівель Територіального центру надання соціальних послуг м.Черкаси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</si>
</sst>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numFmt numFmtId="189" formatCode="#0.00"/>
    <numFmt numFmtId="190" formatCode="#0.000"/>
    <numFmt numFmtId="191" formatCode="#0.0000"/>
    <numFmt numFmtId="192" formatCode="#0.0"/>
    <numFmt numFmtId="193" formatCode="#0"/>
    <numFmt numFmtId="194" formatCode="0.0"/>
    <numFmt numFmtId="195" formatCode="0.000"/>
    <numFmt numFmtId="196" formatCode="0.0000"/>
    <numFmt numFmtId="197" formatCode="_(* #,##0.000_);_(* \(#,##0.000\);_(* &quot;-&quot;??_);_(@_)"/>
    <numFmt numFmtId="198" formatCode="_(* #,##0.0_);_(* \(#,##0.0\);_(* &quot;-&quot;??_);_(@_)"/>
    <numFmt numFmtId="199" formatCode="[$-FC19]d\ mmmm\ yyyy\ &quot;г.&quot;"/>
    <numFmt numFmtId="200" formatCode="0.000000000"/>
    <numFmt numFmtId="201" formatCode="0.0000000000"/>
    <numFmt numFmtId="202" formatCode="0.00000000"/>
    <numFmt numFmtId="203" formatCode="0.0000000"/>
    <numFmt numFmtId="204" formatCode="0.000000"/>
    <numFmt numFmtId="205" formatCode="0.0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000000000000000000"/>
    <numFmt numFmtId="211" formatCode="#,##0.0"/>
    <numFmt numFmtId="212" formatCode="#,##0.000"/>
  </numFmts>
  <fonts count="80">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i/>
      <sz val="8"/>
      <color indexed="8"/>
      <name val="Arial"/>
      <family val="2"/>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sz val="9"/>
      <name val="Arial"/>
      <family val="2"/>
    </font>
    <font>
      <b/>
      <i/>
      <sz val="9"/>
      <color indexed="8"/>
      <name val="Arial"/>
      <family val="2"/>
    </font>
    <font>
      <b/>
      <i/>
      <sz val="9"/>
      <name val="Arial"/>
      <family val="2"/>
    </font>
    <font>
      <i/>
      <sz val="10"/>
      <color indexed="8"/>
      <name val="Arial"/>
      <family val="2"/>
    </font>
    <font>
      <sz val="10"/>
      <color indexed="8"/>
      <name val="Times New Roman"/>
      <family val="1"/>
    </font>
    <font>
      <sz val="10"/>
      <name val="Times New Roman"/>
      <family val="1"/>
    </font>
    <font>
      <sz val="10"/>
      <name val="Arial Cyr"/>
      <family val="0"/>
    </font>
    <font>
      <b/>
      <sz val="10"/>
      <name val="Times New Roman"/>
      <family val="1"/>
    </font>
    <font>
      <sz val="13"/>
      <name val="Times New Roman"/>
      <family val="1"/>
    </font>
    <font>
      <sz val="12"/>
      <name val="Times New Roman"/>
      <family val="1"/>
    </font>
    <font>
      <sz val="11"/>
      <name val="Times New Roman"/>
      <family val="1"/>
    </font>
    <font>
      <b/>
      <sz val="10"/>
      <color indexed="8"/>
      <name val="Times New Roman"/>
      <family val="1"/>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8"/>
      </left>
      <right>
        <color indexed="8"/>
      </right>
      <top style="thin">
        <color indexed="8"/>
      </top>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top style="thin">
        <color indexed="8"/>
      </top>
      <bottom style="thin">
        <color indexed="8"/>
      </bottom>
    </border>
    <border>
      <left>
        <color indexed="63"/>
      </left>
      <right style="thin"/>
      <top style="thin">
        <color indexed="8"/>
      </top>
      <bottom style="thin">
        <color indexed="8"/>
      </bottom>
    </border>
    <border>
      <left style="thin"/>
      <right/>
      <top style="thin">
        <color indexed="8"/>
      </top>
      <bottom style="thin"/>
    </border>
    <border>
      <left>
        <color indexed="63"/>
      </left>
      <right style="thin"/>
      <top style="thin">
        <color indexed="8"/>
      </top>
      <bottom style="thin"/>
    </border>
    <border>
      <left style="thin"/>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top style="thin">
        <color indexed="8"/>
      </top>
      <bottom>
        <color indexed="63"/>
      </bottom>
    </border>
    <border>
      <left>
        <color indexed="63"/>
      </left>
      <right style="thin"/>
      <top style="thin">
        <color indexed="8"/>
      </top>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7" fillId="32" borderId="0" applyNumberFormat="0" applyBorder="0" applyAlignment="0" applyProtection="0"/>
  </cellStyleXfs>
  <cellXfs count="329">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95" fontId="15" fillId="0" borderId="11" xfId="0" applyNumberFormat="1"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1" fontId="18" fillId="0" borderId="13" xfId="0" applyNumberFormat="1" applyFont="1" applyBorder="1" applyAlignment="1" applyProtection="1">
      <alignment horizontal="center" vertical="top" wrapText="1"/>
      <protection/>
    </xf>
    <xf numFmtId="0" fontId="21" fillId="0" borderId="11" xfId="0" applyFont="1" applyFill="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3" fontId="21"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7" fillId="0" borderId="0" xfId="0" applyFont="1" applyAlignment="1">
      <alignment/>
    </xf>
    <xf numFmtId="0" fontId="2" fillId="0" borderId="18" xfId="0" applyFont="1" applyBorder="1" applyAlignment="1" applyProtection="1">
      <alignment horizontal="center" vertical="top" wrapText="1"/>
      <protection/>
    </xf>
    <xf numFmtId="0" fontId="0" fillId="0" borderId="0" xfId="0" applyBorder="1" applyAlignment="1">
      <alignment/>
    </xf>
    <xf numFmtId="0" fontId="0" fillId="0" borderId="0" xfId="0" applyBorder="1" applyAlignment="1">
      <alignment/>
    </xf>
    <xf numFmtId="0" fontId="9" fillId="0" borderId="0" xfId="0" applyFont="1" applyBorder="1" applyAlignment="1" applyProtection="1">
      <alignment horizontal="left" vertical="top" wrapText="1"/>
      <protection/>
    </xf>
    <xf numFmtId="2" fontId="20" fillId="0" borderId="11" xfId="0" applyNumberFormat="1" applyFont="1" applyBorder="1" applyAlignment="1" applyProtection="1">
      <alignment horizontal="center" vertical="top" wrapText="1"/>
      <protection/>
    </xf>
    <xf numFmtId="0" fontId="18" fillId="0" borderId="13" xfId="0" applyFont="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28" fillId="0" borderId="13" xfId="0" applyFont="1" applyBorder="1" applyAlignment="1" applyProtection="1">
      <alignment horizontal="center" vertical="center" wrapText="1"/>
      <protection/>
    </xf>
    <xf numFmtId="0" fontId="28" fillId="0" borderId="19" xfId="0" applyFont="1" applyBorder="1" applyAlignment="1" applyProtection="1">
      <alignment horizontal="center" vertical="center" wrapText="1"/>
      <protection/>
    </xf>
    <xf numFmtId="0" fontId="25" fillId="0" borderId="11" xfId="0" applyFont="1" applyBorder="1" applyAlignment="1" applyProtection="1">
      <alignment horizontal="center" vertical="top" wrapText="1"/>
      <protection/>
    </xf>
    <xf numFmtId="0" fontId="23" fillId="0" borderId="20" xfId="0" applyFont="1" applyBorder="1" applyAlignment="1">
      <alignment horizontal="center" wrapText="1"/>
    </xf>
    <xf numFmtId="0" fontId="25" fillId="0" borderId="18" xfId="0" applyFont="1" applyBorder="1" applyAlignment="1" applyProtection="1">
      <alignment horizontal="center" vertical="top" wrapText="1"/>
      <protection/>
    </xf>
    <xf numFmtId="0" fontId="20" fillId="0" borderId="12" xfId="0" applyFont="1" applyBorder="1" applyAlignment="1" applyProtection="1">
      <alignment horizontal="center" vertical="center" wrapText="1"/>
      <protection/>
    </xf>
    <xf numFmtId="0" fontId="20" fillId="0" borderId="11" xfId="0" applyFont="1" applyBorder="1" applyAlignment="1" applyProtection="1">
      <alignment horizontal="right" vertical="top" wrapText="1"/>
      <protection/>
    </xf>
    <xf numFmtId="0" fontId="20" fillId="0" borderId="13" xfId="0" applyFont="1" applyBorder="1" applyAlignment="1" applyProtection="1">
      <alignment horizontal="center" vertical="center" wrapText="1"/>
      <protection/>
    </xf>
    <xf numFmtId="0" fontId="25" fillId="0" borderId="12" xfId="0" applyFont="1" applyBorder="1" applyAlignment="1" applyProtection="1">
      <alignment horizontal="center" vertical="top" wrapText="1"/>
      <protection/>
    </xf>
    <xf numFmtId="0" fontId="23" fillId="0" borderId="0" xfId="0" applyFont="1" applyAlignment="1">
      <alignment/>
    </xf>
    <xf numFmtId="49" fontId="23" fillId="0" borderId="0" xfId="0" applyNumberFormat="1" applyFont="1" applyAlignment="1">
      <alignment/>
    </xf>
    <xf numFmtId="0" fontId="20" fillId="0" borderId="11" xfId="0" applyFont="1" applyBorder="1" applyAlignment="1" applyProtection="1">
      <alignment horizontal="left" vertical="top" wrapText="1"/>
      <protection/>
    </xf>
    <xf numFmtId="49" fontId="26" fillId="0" borderId="0" xfId="0" applyNumberFormat="1" applyFont="1" applyAlignment="1">
      <alignment/>
    </xf>
    <xf numFmtId="0" fontId="28" fillId="0" borderId="16" xfId="0" applyFont="1" applyBorder="1" applyAlignment="1" applyProtection="1">
      <alignment horizontal="center" vertical="center" wrapText="1"/>
      <protection/>
    </xf>
    <xf numFmtId="0" fontId="28" fillId="0" borderId="21" xfId="0" applyFont="1" applyBorder="1" applyAlignment="1" applyProtection="1">
      <alignment horizontal="center" vertical="center" wrapText="1"/>
      <protection/>
    </xf>
    <xf numFmtId="0" fontId="30" fillId="0" borderId="0" xfId="0" applyFont="1" applyBorder="1" applyAlignment="1" applyProtection="1">
      <alignment horizontal="left" vertical="center" wrapText="1"/>
      <protection/>
    </xf>
    <xf numFmtId="0" fontId="23" fillId="0" borderId="0" xfId="0" applyFont="1" applyAlignment="1">
      <alignment horizontal="right"/>
    </xf>
    <xf numFmtId="0" fontId="30"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0" xfId="0" applyFont="1" applyBorder="1" applyAlignment="1" applyProtection="1">
      <alignment horizontal="justify" vertical="center" wrapText="1"/>
      <protection/>
    </xf>
    <xf numFmtId="2" fontId="30" fillId="0" borderId="0" xfId="0" applyNumberFormat="1" applyFont="1" applyBorder="1" applyAlignment="1" applyProtection="1">
      <alignment horizontal="left" vertical="top" wrapText="1"/>
      <protection/>
    </xf>
    <xf numFmtId="0" fontId="20" fillId="0" borderId="0" xfId="0" applyFont="1" applyBorder="1" applyAlignment="1" applyProtection="1">
      <alignment horizontal="right" vertical="top" wrapText="1"/>
      <protection/>
    </xf>
    <xf numFmtId="0" fontId="8" fillId="0" borderId="14"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22" fillId="0" borderId="19" xfId="0" applyFont="1" applyBorder="1" applyAlignment="1" applyProtection="1">
      <alignment horizontal="center" vertical="center" wrapText="1"/>
      <protection/>
    </xf>
    <xf numFmtId="0" fontId="2" fillId="0" borderId="11" xfId="0" applyFont="1" applyBorder="1" applyAlignment="1" applyProtection="1">
      <alignment horizontal="center" vertical="top" wrapText="1"/>
      <protection/>
    </xf>
    <xf numFmtId="0" fontId="28" fillId="0" borderId="11"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30" fillId="0" borderId="11" xfId="0" applyFont="1" applyBorder="1" applyAlignment="1" applyProtection="1">
      <alignment horizontal="center" vertical="top" wrapText="1"/>
      <protection/>
    </xf>
    <xf numFmtId="0" fontId="34"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195" fontId="18" fillId="0" borderId="11" xfId="0" applyNumberFormat="1" applyFont="1" applyBorder="1" applyAlignment="1" applyProtection="1">
      <alignment horizontal="center" vertical="center" wrapText="1"/>
      <protection/>
    </xf>
    <xf numFmtId="195" fontId="35" fillId="0" borderId="15" xfId="0" applyNumberFormat="1" applyFont="1" applyBorder="1" applyAlignment="1" applyProtection="1">
      <alignment horizontal="center" vertical="center" wrapText="1"/>
      <protection/>
    </xf>
    <xf numFmtId="49" fontId="29" fillId="0" borderId="22" xfId="0" applyNumberFormat="1" applyFont="1" applyBorder="1" applyAlignment="1" applyProtection="1">
      <alignment horizontal="center" vertical="center" wrapText="1"/>
      <protection/>
    </xf>
    <xf numFmtId="195" fontId="23" fillId="0" borderId="20" xfId="0" applyNumberFormat="1" applyFont="1" applyBorder="1" applyAlignment="1">
      <alignment horizontal="center" wrapText="1"/>
    </xf>
    <xf numFmtId="195" fontId="25" fillId="0" borderId="11" xfId="0" applyNumberFormat="1" applyFont="1" applyBorder="1" applyAlignment="1" applyProtection="1">
      <alignment horizontal="center" vertical="top" wrapText="1"/>
      <protection/>
    </xf>
    <xf numFmtId="2" fontId="35" fillId="0" borderId="15" xfId="0" applyNumberFormat="1" applyFont="1" applyBorder="1" applyAlignment="1" applyProtection="1">
      <alignment horizontal="center" vertical="center" wrapText="1"/>
      <protection/>
    </xf>
    <xf numFmtId="0" fontId="11" fillId="0" borderId="0" xfId="0" applyFont="1" applyBorder="1" applyAlignment="1" applyProtection="1">
      <alignment vertical="top" wrapText="1"/>
      <protection/>
    </xf>
    <xf numFmtId="0" fontId="0" fillId="0" borderId="0" xfId="0" applyFont="1" applyAlignment="1">
      <alignment horizontal="left"/>
    </xf>
    <xf numFmtId="1" fontId="18" fillId="0" borderId="11" xfId="0" applyNumberFormat="1" applyFont="1" applyBorder="1" applyAlignment="1" applyProtection="1">
      <alignment horizontal="center" vertical="center" wrapText="1"/>
      <protection/>
    </xf>
    <xf numFmtId="1" fontId="18" fillId="0" borderId="13" xfId="0" applyNumberFormat="1" applyFont="1" applyBorder="1" applyAlignment="1" applyProtection="1">
      <alignment horizontal="center" vertical="center" wrapText="1"/>
      <protection/>
    </xf>
    <xf numFmtId="1" fontId="18" fillId="0" borderId="11" xfId="0" applyNumberFormat="1" applyFont="1" applyFill="1" applyBorder="1" applyAlignment="1" applyProtection="1">
      <alignment horizontal="center" vertical="center" wrapText="1"/>
      <protection/>
    </xf>
    <xf numFmtId="1" fontId="20" fillId="0" borderId="11" xfId="0" applyNumberFormat="1" applyFont="1" applyBorder="1" applyAlignment="1" applyProtection="1">
      <alignment horizontal="center" vertical="center" wrapText="1"/>
      <protection/>
    </xf>
    <xf numFmtId="194" fontId="18" fillId="0" borderId="11" xfId="0" applyNumberFormat="1" applyFont="1" applyBorder="1" applyAlignment="1" applyProtection="1">
      <alignment horizontal="center" vertical="center" wrapText="1"/>
      <protection/>
    </xf>
    <xf numFmtId="194" fontId="18" fillId="0" borderId="11" xfId="0" applyNumberFormat="1" applyFont="1" applyBorder="1" applyAlignment="1" applyProtection="1">
      <alignment horizontal="right" vertical="center" wrapText="1"/>
      <protection/>
    </xf>
    <xf numFmtId="194" fontId="20" fillId="0" borderId="11" xfId="0" applyNumberFormat="1" applyFont="1" applyBorder="1" applyAlignment="1" applyProtection="1">
      <alignment horizontal="center" vertical="center" wrapText="1"/>
      <protection/>
    </xf>
    <xf numFmtId="194" fontId="18" fillId="0" borderId="11" xfId="0" applyNumberFormat="1" applyFont="1" applyFill="1" applyBorder="1" applyAlignment="1" applyProtection="1">
      <alignment horizontal="center" vertical="center" wrapText="1"/>
      <protection/>
    </xf>
    <xf numFmtId="194" fontId="28" fillId="0" borderId="11" xfId="0" applyNumberFormat="1" applyFont="1" applyFill="1" applyBorder="1" applyAlignment="1" applyProtection="1">
      <alignment horizontal="center" vertical="center" wrapText="1"/>
      <protection/>
    </xf>
    <xf numFmtId="0" fontId="28" fillId="0" borderId="15"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189" fontId="18" fillId="0" borderId="15" xfId="0" applyNumberFormat="1" applyFont="1" applyBorder="1" applyAlignment="1" applyProtection="1">
      <alignment horizontal="right" vertical="top" wrapText="1"/>
      <protection/>
    </xf>
    <xf numFmtId="0" fontId="28" fillId="0" borderId="15"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189" fontId="18" fillId="0" borderId="23" xfId="0" applyNumberFormat="1" applyFont="1" applyBorder="1" applyAlignment="1" applyProtection="1">
      <alignment horizontal="right" vertical="top" wrapText="1"/>
      <protection/>
    </xf>
    <xf numFmtId="0" fontId="28" fillId="0" borderId="24" xfId="0" applyFont="1" applyFill="1" applyBorder="1" applyAlignment="1" applyProtection="1">
      <alignment horizontal="center" vertical="center" wrapText="1"/>
      <protection/>
    </xf>
    <xf numFmtId="0" fontId="7" fillId="0" borderId="11" xfId="0" applyFont="1" applyBorder="1" applyAlignment="1">
      <alignment horizontal="center"/>
    </xf>
    <xf numFmtId="194" fontId="36" fillId="33" borderId="11" xfId="0" applyNumberFormat="1" applyFont="1" applyFill="1" applyBorder="1" applyAlignment="1">
      <alignment horizontal="center" vertical="center" wrapText="1"/>
    </xf>
    <xf numFmtId="194" fontId="36" fillId="33" borderId="25" xfId="0" applyNumberFormat="1" applyFont="1" applyFill="1" applyBorder="1" applyAlignment="1">
      <alignment vertical="center" wrapText="1"/>
    </xf>
    <xf numFmtId="0" fontId="2" fillId="0" borderId="17" xfId="0" applyFont="1" applyBorder="1" applyAlignment="1" applyProtection="1">
      <alignment horizontal="center" vertical="top" wrapText="1"/>
      <protection/>
    </xf>
    <xf numFmtId="1" fontId="28" fillId="0" borderId="11" xfId="0" applyNumberFormat="1" applyFont="1" applyBorder="1" applyAlignment="1" applyProtection="1">
      <alignment horizontal="center" vertical="center" wrapText="1"/>
      <protection/>
    </xf>
    <xf numFmtId="1" fontId="18" fillId="0" borderId="11" xfId="0" applyNumberFormat="1" applyFont="1" applyBorder="1" applyAlignment="1" applyProtection="1">
      <alignment horizontal="center" vertical="top" wrapText="1"/>
      <protection/>
    </xf>
    <xf numFmtId="1" fontId="28" fillId="0" borderId="11" xfId="0" applyNumberFormat="1" applyFont="1" applyFill="1" applyBorder="1" applyAlignment="1" applyProtection="1">
      <alignment horizontal="center" vertical="center" wrapText="1"/>
      <protection/>
    </xf>
    <xf numFmtId="0" fontId="39" fillId="0" borderId="0" xfId="54" applyFont="1" applyBorder="1" applyAlignment="1">
      <alignment vertical="top" wrapText="1"/>
      <protection/>
    </xf>
    <xf numFmtId="49" fontId="37" fillId="33" borderId="11" xfId="0" applyNumberFormat="1" applyFont="1" applyFill="1" applyBorder="1" applyAlignment="1">
      <alignment horizontal="center" vertical="top"/>
    </xf>
    <xf numFmtId="49" fontId="36" fillId="33" borderId="11" xfId="0" applyNumberFormat="1" applyFont="1" applyFill="1" applyBorder="1" applyAlignment="1">
      <alignment horizontal="center" vertical="top" wrapText="1"/>
    </xf>
    <xf numFmtId="3" fontId="18" fillId="0" borderId="11" xfId="0" applyNumberFormat="1"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41" fillId="0" borderId="11" xfId="53" applyFont="1" applyFill="1" applyBorder="1" applyAlignment="1">
      <alignment horizontal="left" vertical="center" wrapText="1"/>
      <protection/>
    </xf>
    <xf numFmtId="0" fontId="78" fillId="0" borderId="11" xfId="0" applyFont="1" applyBorder="1" applyAlignment="1">
      <alignment horizontal="center" vertical="center" wrapText="1"/>
    </xf>
    <xf numFmtId="212" fontId="42" fillId="33" borderId="11" xfId="0" applyNumberFormat="1" applyFont="1" applyFill="1" applyBorder="1" applyAlignment="1">
      <alignment horizontal="center" wrapText="1"/>
    </xf>
    <xf numFmtId="212" fontId="35" fillId="0" borderId="15" xfId="0" applyNumberFormat="1" applyFont="1" applyBorder="1" applyAlignment="1" applyProtection="1">
      <alignment horizontal="center" vertical="center" wrapText="1"/>
      <protection/>
    </xf>
    <xf numFmtId="1" fontId="20" fillId="0" borderId="26" xfId="0" applyNumberFormat="1" applyFont="1" applyBorder="1" applyAlignment="1" applyProtection="1">
      <alignment horizontal="center" vertical="center" wrapText="1"/>
      <protection/>
    </xf>
    <xf numFmtId="1" fontId="18" fillId="0" borderId="26" xfId="0" applyNumberFormat="1" applyFont="1" applyBorder="1" applyAlignment="1" applyProtection="1">
      <alignment horizontal="center" vertical="center" wrapText="1"/>
      <protection/>
    </xf>
    <xf numFmtId="194" fontId="18" fillId="0" borderId="26" xfId="0" applyNumberFormat="1" applyFont="1" applyFill="1" applyBorder="1" applyAlignment="1" applyProtection="1">
      <alignment horizontal="center" vertical="center" wrapText="1"/>
      <protection/>
    </xf>
    <xf numFmtId="194" fontId="28" fillId="0" borderId="26" xfId="0" applyNumberFormat="1" applyFont="1" applyFill="1" applyBorder="1" applyAlignment="1" applyProtection="1">
      <alignment horizontal="center" vertical="center" wrapText="1"/>
      <protection/>
    </xf>
    <xf numFmtId="194" fontId="18" fillId="0" borderId="25" xfId="0" applyNumberFormat="1" applyFont="1" applyFill="1" applyBorder="1" applyAlignment="1" applyProtection="1">
      <alignment horizontal="center" vertical="center" wrapText="1"/>
      <protection/>
    </xf>
    <xf numFmtId="2" fontId="35" fillId="33" borderId="11" xfId="0" applyNumberFormat="1" applyFont="1" applyFill="1" applyBorder="1" applyAlignment="1">
      <alignment vertical="center" wrapText="1"/>
    </xf>
    <xf numFmtId="194" fontId="35" fillId="33" borderId="11" xfId="0" applyNumberFormat="1" applyFont="1" applyFill="1" applyBorder="1" applyAlignment="1">
      <alignment vertical="center" wrapText="1"/>
    </xf>
    <xf numFmtId="1" fontId="13" fillId="0" borderId="11" xfId="0" applyNumberFormat="1" applyFont="1" applyBorder="1" applyAlignment="1" applyProtection="1">
      <alignment horizontal="center" vertical="center" wrapText="1"/>
      <protection/>
    </xf>
    <xf numFmtId="1" fontId="43" fillId="0" borderId="11" xfId="0" applyNumberFormat="1" applyFont="1" applyBorder="1" applyAlignment="1" applyProtection="1">
      <alignment horizontal="center" vertical="center" wrapText="1"/>
      <protection/>
    </xf>
    <xf numFmtId="195" fontId="13" fillId="0" borderId="11" xfId="0" applyNumberFormat="1" applyFont="1" applyBorder="1" applyAlignment="1" applyProtection="1">
      <alignment horizontal="center" vertical="center" wrapText="1"/>
      <protection/>
    </xf>
    <xf numFmtId="195" fontId="43" fillId="0" borderId="11" xfId="0" applyNumberFormat="1" applyFont="1" applyBorder="1" applyAlignment="1" applyProtection="1">
      <alignment horizontal="center" vertical="center" wrapText="1"/>
      <protection/>
    </xf>
    <xf numFmtId="2" fontId="78" fillId="0" borderId="11" xfId="0" applyNumberFormat="1" applyFont="1" applyBorder="1" applyAlignment="1">
      <alignment horizontal="center" vertical="center" wrapText="1"/>
    </xf>
    <xf numFmtId="2" fontId="18" fillId="0" borderId="11" xfId="0" applyNumberFormat="1" applyFont="1" applyBorder="1" applyAlignment="1" applyProtection="1">
      <alignment horizontal="center" vertical="center" wrapText="1"/>
      <protection/>
    </xf>
    <xf numFmtId="2" fontId="20" fillId="0" borderId="11" xfId="0" applyNumberFormat="1" applyFont="1" applyBorder="1" applyAlignment="1" applyProtection="1">
      <alignment horizontal="center" vertical="center" wrapText="1"/>
      <protection/>
    </xf>
    <xf numFmtId="2" fontId="18" fillId="0" borderId="11" xfId="0" applyNumberFormat="1" applyFont="1" applyFill="1" applyBorder="1" applyAlignment="1" applyProtection="1">
      <alignment horizontal="center" vertical="center" wrapText="1"/>
      <protection/>
    </xf>
    <xf numFmtId="195" fontId="18" fillId="0" borderId="11" xfId="0" applyNumberFormat="1" applyFont="1" applyBorder="1" applyAlignment="1" applyProtection="1">
      <alignment horizontal="center" vertical="top" wrapText="1"/>
      <protection/>
    </xf>
    <xf numFmtId="0" fontId="30" fillId="0" borderId="10" xfId="0" applyFont="1" applyBorder="1" applyAlignment="1" applyProtection="1">
      <alignment horizontal="left" vertical="center" wrapText="1"/>
      <protection/>
    </xf>
    <xf numFmtId="0" fontId="0" fillId="0" borderId="10" xfId="0" applyFont="1" applyBorder="1" applyAlignment="1">
      <alignment/>
    </xf>
    <xf numFmtId="0" fontId="9" fillId="0" borderId="0" xfId="0" applyFont="1" applyBorder="1" applyAlignment="1" applyProtection="1">
      <alignment horizontal="center" vertical="center" wrapText="1"/>
      <protection/>
    </xf>
    <xf numFmtId="0" fontId="24" fillId="0" borderId="0" xfId="0" applyFont="1" applyAlignment="1">
      <alignment/>
    </xf>
    <xf numFmtId="2" fontId="30" fillId="0" borderId="0" xfId="0" applyNumberFormat="1" applyFont="1" applyBorder="1" applyAlignment="1" applyProtection="1">
      <alignment horizontal="justify" vertical="center" wrapText="1"/>
      <protection/>
    </xf>
    <xf numFmtId="0" fontId="0" fillId="0" borderId="0" xfId="0" applyFont="1" applyBorder="1" applyAlignment="1">
      <alignment/>
    </xf>
    <xf numFmtId="49" fontId="29" fillId="0" borderId="22" xfId="0" applyNumberFormat="1" applyFont="1" applyBorder="1" applyAlignment="1" applyProtection="1">
      <alignment horizontal="center" vertical="center" wrapText="1"/>
      <protection/>
    </xf>
    <xf numFmtId="0" fontId="32" fillId="0" borderId="27" xfId="0" applyFont="1" applyBorder="1" applyAlignment="1" applyProtection="1">
      <alignment horizontal="left" vertical="center" wrapText="1"/>
      <protection/>
    </xf>
    <xf numFmtId="0" fontId="33" fillId="0" borderId="26" xfId="0" applyFont="1" applyBorder="1" applyAlignment="1">
      <alignment horizontal="left" vertical="center" wrapText="1"/>
    </xf>
    <xf numFmtId="0" fontId="33" fillId="0" borderId="25" xfId="0" applyFont="1" applyBorder="1" applyAlignment="1">
      <alignment horizontal="left" vertical="center" wrapText="1"/>
    </xf>
    <xf numFmtId="0" fontId="8" fillId="0" borderId="11" xfId="0"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2" fontId="30" fillId="0" borderId="0" xfId="0" applyNumberFormat="1" applyFont="1" applyBorder="1" applyAlignment="1" applyProtection="1">
      <alignment horizontal="left" vertical="top" wrapText="1"/>
      <protection/>
    </xf>
    <xf numFmtId="2" fontId="30"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23" fillId="0" borderId="27" xfId="52" applyFont="1" applyBorder="1" applyAlignment="1">
      <alignment/>
      <protection/>
    </xf>
    <xf numFmtId="0" fontId="23" fillId="0" borderId="26" xfId="52" applyFont="1" applyBorder="1" applyAlignment="1">
      <alignment/>
      <protection/>
    </xf>
    <xf numFmtId="0" fontId="23" fillId="0" borderId="25" xfId="52" applyFont="1" applyBorder="1" applyAlignment="1">
      <alignment/>
      <protection/>
    </xf>
    <xf numFmtId="0" fontId="23" fillId="0" borderId="27" xfId="52" applyFont="1" applyBorder="1" applyAlignment="1">
      <alignment wrapText="1"/>
      <protection/>
    </xf>
    <xf numFmtId="0" fontId="23" fillId="0" borderId="26" xfId="52" applyFont="1" applyBorder="1" applyAlignment="1">
      <alignment wrapText="1"/>
      <protection/>
    </xf>
    <xf numFmtId="0" fontId="23" fillId="0" borderId="25"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5" xfId="52" applyFont="1" applyBorder="1" applyAlignment="1" applyProtection="1">
      <alignment horizontal="center" vertical="center" wrapText="1"/>
      <protection/>
    </xf>
    <xf numFmtId="0" fontId="0" fillId="0" borderId="20" xfId="52" applyBorder="1" applyAlignment="1">
      <alignment horizontal="center" vertical="center" wrapText="1"/>
      <protection/>
    </xf>
    <xf numFmtId="0" fontId="27" fillId="0" borderId="0" xfId="0" applyFont="1" applyAlignment="1">
      <alignment wrapText="1"/>
    </xf>
    <xf numFmtId="0" fontId="0" fillId="0" borderId="0" xfId="0" applyAlignment="1">
      <alignment wrapText="1"/>
    </xf>
    <xf numFmtId="0" fontId="16" fillId="0" borderId="0" xfId="0" applyFont="1" applyAlignment="1">
      <alignment wrapText="1"/>
    </xf>
    <xf numFmtId="0" fontId="25" fillId="0" borderId="15" xfId="0" applyFont="1" applyBorder="1" applyAlignment="1" applyProtection="1">
      <alignment horizontal="left" vertical="top" wrapText="1"/>
      <protection/>
    </xf>
    <xf numFmtId="0" fontId="0" fillId="0" borderId="15" xfId="0" applyBorder="1" applyAlignment="1">
      <alignment wrapText="1"/>
    </xf>
    <xf numFmtId="0" fontId="33" fillId="0" borderId="26" xfId="0" applyFont="1" applyBorder="1" applyAlignment="1">
      <alignment horizontal="left"/>
    </xf>
    <xf numFmtId="0" fontId="33" fillId="0" borderId="25" xfId="0" applyFont="1" applyBorder="1" applyAlignment="1">
      <alignment horizontal="left"/>
    </xf>
    <xf numFmtId="0" fontId="36" fillId="33" borderId="11" xfId="0" applyFont="1" applyFill="1" applyBorder="1" applyAlignment="1">
      <alignment horizontal="left"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3" fillId="0" borderId="25" xfId="0" applyFont="1" applyBorder="1" applyAlignment="1">
      <alignment horizontal="left" vertical="center" wrapText="1"/>
    </xf>
    <xf numFmtId="0" fontId="37" fillId="33" borderId="11" xfId="0" applyFont="1" applyFill="1" applyBorder="1" applyAlignment="1">
      <alignment horizontal="center" vertical="center" wrapText="1"/>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2" fontId="29" fillId="0" borderId="28" xfId="0" applyNumberFormat="1" applyFont="1" applyBorder="1" applyAlignment="1" applyProtection="1">
      <alignment horizontal="left" vertical="top" wrapText="1"/>
      <protection/>
    </xf>
    <xf numFmtId="0" fontId="0" fillId="0" borderId="29" xfId="0" applyFont="1" applyBorder="1" applyAlignment="1">
      <alignment wrapText="1"/>
    </xf>
    <xf numFmtId="0" fontId="0" fillId="0" borderId="30" xfId="0" applyFont="1" applyBorder="1" applyAlignment="1">
      <alignment wrapText="1"/>
    </xf>
    <xf numFmtId="0" fontId="32" fillId="0" borderId="16" xfId="0" applyFont="1" applyBorder="1" applyAlignment="1" applyProtection="1">
      <alignment horizontal="left" vertical="top" wrapText="1"/>
      <protection/>
    </xf>
    <xf numFmtId="0" fontId="31" fillId="0" borderId="0" xfId="0" applyFont="1" applyAlignment="1">
      <alignment wrapText="1"/>
    </xf>
    <xf numFmtId="0" fontId="31" fillId="0" borderId="31" xfId="0" applyFont="1" applyBorder="1" applyAlignment="1">
      <alignment wrapText="1"/>
    </xf>
    <xf numFmtId="194" fontId="37" fillId="33" borderId="11" xfId="0" applyNumberFormat="1" applyFont="1" applyFill="1" applyBorder="1" applyAlignment="1">
      <alignment horizontal="center" vertical="center" wrapText="1"/>
    </xf>
    <xf numFmtId="0" fontId="30" fillId="0" borderId="0" xfId="0" applyFont="1" applyBorder="1" applyAlignment="1" applyProtection="1">
      <alignment horizontal="left" vertical="center" wrapText="1"/>
      <protection/>
    </xf>
    <xf numFmtId="0" fontId="25" fillId="0" borderId="17" xfId="0" applyFont="1" applyBorder="1" applyAlignment="1" applyProtection="1">
      <alignment horizontal="left" vertical="top" wrapText="1"/>
      <protection/>
    </xf>
    <xf numFmtId="0" fontId="25" fillId="0" borderId="22" xfId="0" applyFont="1" applyBorder="1" applyAlignment="1" applyProtection="1">
      <alignment horizontal="left" vertical="top" wrapText="1"/>
      <protection/>
    </xf>
    <xf numFmtId="0" fontId="25" fillId="0" borderId="32" xfId="0" applyFont="1" applyBorder="1" applyAlignment="1" applyProtection="1">
      <alignment horizontal="left" vertical="top" wrapText="1"/>
      <protection/>
    </xf>
    <xf numFmtId="0" fontId="22" fillId="0" borderId="13" xfId="0" applyFont="1" applyBorder="1" applyAlignment="1" applyProtection="1">
      <alignment horizontal="center" vertical="center" wrapText="1"/>
      <protection/>
    </xf>
    <xf numFmtId="2" fontId="20" fillId="0" borderId="16" xfId="0" applyNumberFormat="1" applyFont="1" applyBorder="1" applyAlignment="1" applyProtection="1">
      <alignment horizontal="center" vertical="top" wrapText="1"/>
      <protection/>
    </xf>
    <xf numFmtId="0" fontId="23" fillId="0" borderId="0" xfId="0" applyFont="1" applyAlignment="1">
      <alignment horizontal="center" wrapText="1"/>
    </xf>
    <xf numFmtId="0" fontId="23" fillId="0" borderId="31" xfId="0" applyFont="1" applyBorder="1" applyAlignment="1">
      <alignment horizontal="center" wrapText="1"/>
    </xf>
    <xf numFmtId="0" fontId="19" fillId="0" borderId="11" xfId="0" applyFont="1" applyBorder="1" applyAlignment="1" applyProtection="1">
      <alignment horizontal="left" vertical="top" wrapText="1"/>
      <protection/>
    </xf>
    <xf numFmtId="0" fontId="17" fillId="0" borderId="11" xfId="0" applyFont="1" applyBorder="1" applyAlignment="1">
      <alignment wrapText="1"/>
    </xf>
    <xf numFmtId="0" fontId="2" fillId="0" borderId="12" xfId="0" applyFont="1" applyBorder="1" applyAlignment="1" applyProtection="1">
      <alignment horizontal="center" vertical="top" wrapText="1"/>
      <protection/>
    </xf>
    <xf numFmtId="0" fontId="2" fillId="0" borderId="33" xfId="0" applyFont="1" applyBorder="1" applyAlignment="1" applyProtection="1">
      <alignment horizontal="center" vertical="top" wrapText="1"/>
      <protection/>
    </xf>
    <xf numFmtId="0" fontId="2" fillId="0" borderId="34" xfId="0" applyFont="1" applyBorder="1" applyAlignment="1" applyProtection="1">
      <alignment horizontal="center" vertical="top" wrapText="1"/>
      <protection/>
    </xf>
    <xf numFmtId="0" fontId="22" fillId="0" borderId="11" xfId="0" applyFont="1" applyBorder="1" applyAlignment="1" applyProtection="1">
      <alignment horizontal="center" vertical="center" wrapText="1"/>
      <protection/>
    </xf>
    <xf numFmtId="0" fontId="0" fillId="0" borderId="11" xfId="0" applyBorder="1" applyAlignment="1">
      <alignment/>
    </xf>
    <xf numFmtId="0" fontId="22" fillId="0" borderId="12" xfId="0" applyFont="1" applyBorder="1" applyAlignment="1" applyProtection="1">
      <alignment horizontal="center" vertical="center" wrapText="1"/>
      <protection/>
    </xf>
    <xf numFmtId="0" fontId="22" fillId="0" borderId="33" xfId="0" applyFont="1" applyBorder="1" applyAlignment="1" applyProtection="1">
      <alignment horizontal="center" vertical="center" wrapText="1"/>
      <protection/>
    </xf>
    <xf numFmtId="0" fontId="0" fillId="0" borderId="33" xfId="0" applyBorder="1" applyAlignment="1">
      <alignment horizontal="center" vertical="center" wrapText="1"/>
    </xf>
    <xf numFmtId="0" fontId="38" fillId="0" borderId="16" xfId="0" applyFont="1" applyBorder="1" applyAlignment="1">
      <alignment horizontal="left" wrapText="1"/>
    </xf>
    <xf numFmtId="0" fontId="38" fillId="0" borderId="0" xfId="0" applyFont="1" applyBorder="1" applyAlignment="1">
      <alignment horizontal="left" wrapText="1"/>
    </xf>
    <xf numFmtId="0" fontId="38" fillId="0" borderId="31" xfId="0" applyFont="1" applyBorder="1" applyAlignment="1">
      <alignment horizontal="left" wrapText="1"/>
    </xf>
    <xf numFmtId="0" fontId="40" fillId="0" borderId="35" xfId="0" applyFont="1" applyBorder="1" applyAlignment="1">
      <alignment wrapText="1"/>
    </xf>
    <xf numFmtId="0" fontId="40" fillId="0" borderId="26" xfId="0" applyFont="1" applyBorder="1" applyAlignment="1">
      <alignment wrapText="1"/>
    </xf>
    <xf numFmtId="0" fontId="40" fillId="0" borderId="25" xfId="0" applyFont="1" applyBorder="1" applyAlignment="1">
      <alignment wrapText="1"/>
    </xf>
    <xf numFmtId="0" fontId="36" fillId="33" borderId="11" xfId="0" applyFont="1" applyFill="1" applyBorder="1" applyAlignment="1">
      <alignment horizontal="left" vertical="top" wrapText="1"/>
    </xf>
    <xf numFmtId="0" fontId="25" fillId="0" borderId="36" xfId="0" applyFont="1" applyBorder="1" applyAlignment="1" applyProtection="1">
      <alignment horizontal="left" vertical="top" wrapText="1"/>
      <protection/>
    </xf>
    <xf numFmtId="0" fontId="25" fillId="0" borderId="37" xfId="0" applyFont="1" applyBorder="1" applyAlignment="1" applyProtection="1">
      <alignment horizontal="left" vertical="top" wrapText="1"/>
      <protection/>
    </xf>
    <xf numFmtId="0" fontId="23" fillId="0" borderId="37" xfId="0" applyFont="1" applyBorder="1" applyAlignment="1">
      <alignment wrapText="1"/>
    </xf>
    <xf numFmtId="0" fontId="23" fillId="0" borderId="38" xfId="0" applyFont="1" applyBorder="1" applyAlignment="1">
      <alignment wrapText="1"/>
    </xf>
    <xf numFmtId="0" fontId="78" fillId="0" borderId="27" xfId="0" applyFont="1" applyBorder="1" applyAlignment="1">
      <alignment horizontal="left" vertical="center" wrapText="1"/>
    </xf>
    <xf numFmtId="0" fontId="78" fillId="0" borderId="26" xfId="0" applyFont="1" applyBorder="1" applyAlignment="1">
      <alignment horizontal="left" vertical="center" wrapText="1"/>
    </xf>
    <xf numFmtId="0" fontId="78" fillId="0" borderId="25" xfId="0" applyFont="1" applyBorder="1" applyAlignment="1">
      <alignment horizontal="left" vertical="center" wrapText="1"/>
    </xf>
    <xf numFmtId="0" fontId="4" fillId="33" borderId="27" xfId="53" applyFont="1" applyFill="1" applyBorder="1" applyAlignment="1">
      <alignment horizontal="left" vertical="center" wrapText="1"/>
      <protection/>
    </xf>
    <xf numFmtId="0" fontId="4" fillId="33" borderId="26" xfId="53" applyFont="1" applyFill="1" applyBorder="1" applyAlignment="1">
      <alignment horizontal="left" vertical="center" wrapText="1"/>
      <protection/>
    </xf>
    <xf numFmtId="0" fontId="4" fillId="33" borderId="25" xfId="53" applyFont="1" applyFill="1" applyBorder="1" applyAlignment="1">
      <alignment horizontal="left" vertical="center" wrapText="1"/>
      <protection/>
    </xf>
    <xf numFmtId="0" fontId="2" fillId="0" borderId="12"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0" fillId="0" borderId="27" xfId="0" applyFont="1" applyBorder="1" applyAlignment="1" applyProtection="1">
      <alignment horizontal="left" vertical="center" wrapText="1"/>
      <protection/>
    </xf>
    <xf numFmtId="0" fontId="23" fillId="0" borderId="26" xfId="0" applyFont="1" applyBorder="1" applyAlignment="1">
      <alignment horizontal="left" vertical="center" wrapText="1"/>
    </xf>
    <xf numFmtId="0" fontId="23" fillId="0" borderId="25" xfId="0" applyFont="1" applyBorder="1" applyAlignment="1">
      <alignment horizontal="left" vertical="center" wrapText="1"/>
    </xf>
    <xf numFmtId="0" fontId="25" fillId="0" borderId="11" xfId="0" applyFont="1" applyBorder="1" applyAlignment="1" applyProtection="1">
      <alignment horizontal="left" vertical="top" wrapText="1"/>
      <protection/>
    </xf>
    <xf numFmtId="0" fontId="20" fillId="0" borderId="11" xfId="0" applyFont="1" applyBorder="1" applyAlignment="1" applyProtection="1">
      <alignment horizontal="left" vertical="top" wrapText="1"/>
      <protection/>
    </xf>
    <xf numFmtId="0" fontId="27" fillId="0" borderId="11" xfId="0" applyFont="1" applyBorder="1" applyAlignment="1">
      <alignment/>
    </xf>
    <xf numFmtId="2" fontId="20" fillId="0" borderId="27" xfId="0" applyNumberFormat="1" applyFont="1" applyBorder="1" applyAlignment="1" applyProtection="1">
      <alignment horizontal="left" vertical="top" wrapText="1"/>
      <protection/>
    </xf>
    <xf numFmtId="2" fontId="20" fillId="0" borderId="26" xfId="0" applyNumberFormat="1" applyFont="1" applyBorder="1" applyAlignment="1" applyProtection="1">
      <alignment horizontal="left" vertical="top" wrapText="1"/>
      <protection/>
    </xf>
    <xf numFmtId="2" fontId="20" fillId="0" borderId="25" xfId="0" applyNumberFormat="1" applyFont="1" applyBorder="1" applyAlignment="1" applyProtection="1">
      <alignment horizontal="left" vertical="top" wrapText="1"/>
      <protection/>
    </xf>
    <xf numFmtId="2" fontId="20" fillId="0" borderId="39" xfId="0" applyNumberFormat="1" applyFont="1" applyBorder="1" applyAlignment="1" applyProtection="1">
      <alignment horizontal="left" vertical="top" wrapText="1"/>
      <protection/>
    </xf>
    <xf numFmtId="0" fontId="23" fillId="0" borderId="40" xfId="0" applyFont="1" applyBorder="1" applyAlignment="1">
      <alignment horizontal="left" wrapText="1"/>
    </xf>
    <xf numFmtId="0" fontId="23" fillId="0" borderId="41" xfId="0" applyFont="1" applyBorder="1" applyAlignment="1">
      <alignment horizontal="left" wrapText="1"/>
    </xf>
    <xf numFmtId="2" fontId="29" fillId="0" borderId="42" xfId="0" applyNumberFormat="1" applyFont="1" applyBorder="1" applyAlignment="1" applyProtection="1">
      <alignment horizontal="left" vertical="top" wrapText="1"/>
      <protection/>
    </xf>
    <xf numFmtId="2" fontId="29" fillId="0" borderId="43" xfId="0" applyNumberFormat="1" applyFont="1" applyBorder="1" applyAlignment="1" applyProtection="1">
      <alignment horizontal="left" vertical="top" wrapText="1"/>
      <protection/>
    </xf>
    <xf numFmtId="2" fontId="29" fillId="0" borderId="44" xfId="0" applyNumberFormat="1" applyFont="1" applyBorder="1" applyAlignment="1" applyProtection="1">
      <alignment horizontal="left" vertical="top" wrapText="1"/>
      <protection/>
    </xf>
    <xf numFmtId="0" fontId="25" fillId="0" borderId="16"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25" fillId="0" borderId="21" xfId="0" applyFont="1" applyBorder="1" applyAlignment="1" applyProtection="1">
      <alignment horizontal="left" vertical="top" wrapText="1"/>
      <protection/>
    </xf>
    <xf numFmtId="0" fontId="30" fillId="0" borderId="14" xfId="0" applyFont="1" applyBorder="1" applyAlignment="1" applyProtection="1">
      <alignment horizontal="center" vertical="center" wrapText="1"/>
      <protection/>
    </xf>
    <xf numFmtId="0" fontId="30" fillId="0" borderId="45" xfId="0" applyFont="1" applyBorder="1" applyAlignment="1" applyProtection="1">
      <alignment horizontal="center" vertical="center" wrapText="1"/>
      <protection/>
    </xf>
    <xf numFmtId="0" fontId="25" fillId="0" borderId="27" xfId="0" applyFont="1" applyBorder="1" applyAlignment="1" applyProtection="1">
      <alignment horizontal="left" vertical="top" wrapText="1"/>
      <protection/>
    </xf>
    <xf numFmtId="0" fontId="25" fillId="0" borderId="26" xfId="0" applyFont="1" applyBorder="1" applyAlignment="1" applyProtection="1">
      <alignment horizontal="left" vertical="top" wrapText="1"/>
      <protection/>
    </xf>
    <xf numFmtId="0" fontId="25" fillId="0" borderId="25" xfId="0" applyFont="1" applyBorder="1" applyAlignment="1" applyProtection="1">
      <alignment horizontal="left" vertical="top" wrapText="1"/>
      <protection/>
    </xf>
    <xf numFmtId="0" fontId="30" fillId="0" borderId="11" xfId="0" applyFont="1" applyBorder="1" applyAlignment="1" applyProtection="1">
      <alignment horizontal="left" vertical="top" wrapText="1"/>
      <protection/>
    </xf>
    <xf numFmtId="0" fontId="30" fillId="0" borderId="22" xfId="0" applyFont="1" applyBorder="1" applyAlignment="1" applyProtection="1">
      <alignment horizontal="center" wrapText="1"/>
      <protection/>
    </xf>
    <xf numFmtId="0" fontId="11" fillId="0" borderId="45" xfId="0" applyFont="1" applyBorder="1" applyAlignment="1" applyProtection="1">
      <alignment horizontal="center" vertical="top" wrapText="1"/>
      <protection/>
    </xf>
    <xf numFmtId="0" fontId="23" fillId="0" borderId="11" xfId="0" applyFont="1" applyBorder="1" applyAlignment="1">
      <alignment horizontal="center" wrapText="1"/>
    </xf>
    <xf numFmtId="2" fontId="20" fillId="0" borderId="11" xfId="0" applyNumberFormat="1" applyFont="1" applyBorder="1" applyAlignment="1" applyProtection="1">
      <alignment horizontal="left" vertical="top" wrapText="1"/>
      <protection/>
    </xf>
    <xf numFmtId="0" fontId="23" fillId="0" borderId="11" xfId="0" applyFont="1" applyBorder="1" applyAlignment="1">
      <alignment wrapText="1"/>
    </xf>
    <xf numFmtId="0" fontId="4" fillId="0" borderId="0" xfId="0" applyFont="1" applyBorder="1" applyAlignment="1" applyProtection="1">
      <alignment horizontal="left" vertical="top" wrapText="1"/>
      <protection/>
    </xf>
    <xf numFmtId="0" fontId="18"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top" wrapText="1"/>
      <protection/>
    </xf>
    <xf numFmtId="0" fontId="25" fillId="0" borderId="45" xfId="0" applyFont="1" applyBorder="1" applyAlignment="1" applyProtection="1">
      <alignment horizontal="center" vertical="top" wrapText="1"/>
      <protection/>
    </xf>
    <xf numFmtId="0" fontId="25" fillId="0" borderId="46" xfId="0" applyFont="1" applyBorder="1" applyAlignment="1" applyProtection="1">
      <alignment horizontal="center" vertical="top" wrapText="1"/>
      <protection/>
    </xf>
    <xf numFmtId="0" fontId="20" fillId="0" borderId="13" xfId="0" applyFont="1" applyBorder="1" applyAlignment="1" applyProtection="1">
      <alignment horizontal="left" vertical="top" wrapText="1"/>
      <protection/>
    </xf>
    <xf numFmtId="0" fontId="20" fillId="0" borderId="12" xfId="0" applyFont="1" applyBorder="1" applyAlignment="1" applyProtection="1">
      <alignment horizontal="left" vertical="top" wrapText="1"/>
      <protection/>
    </xf>
    <xf numFmtId="0" fontId="20" fillId="0" borderId="19" xfId="0" applyFont="1" applyBorder="1" applyAlignment="1" applyProtection="1">
      <alignment horizontal="left" vertical="top" wrapText="1"/>
      <protection/>
    </xf>
    <xf numFmtId="0" fontId="20" fillId="0" borderId="14" xfId="0" applyFont="1" applyBorder="1" applyAlignment="1" applyProtection="1">
      <alignment horizontal="left" vertical="top" wrapText="1"/>
      <protection/>
    </xf>
    <xf numFmtId="0" fontId="20" fillId="0" borderId="33" xfId="0" applyFont="1" applyBorder="1" applyAlignment="1" applyProtection="1">
      <alignment horizontal="left" vertical="top" wrapText="1"/>
      <protection/>
    </xf>
    <xf numFmtId="0" fontId="20" fillId="0" borderId="47" xfId="0" applyFont="1" applyBorder="1" applyAlignment="1" applyProtection="1">
      <alignment horizontal="left" vertical="top" wrapText="1"/>
      <protection/>
    </xf>
    <xf numFmtId="0" fontId="20" fillId="0" borderId="48" xfId="0" applyFont="1" applyBorder="1" applyAlignment="1" applyProtection="1">
      <alignment horizontal="left" vertical="top" wrapText="1"/>
      <protection/>
    </xf>
    <xf numFmtId="0" fontId="0" fillId="0" borderId="0" xfId="0" applyFont="1" applyAlignment="1">
      <alignment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29" fillId="0" borderId="0" xfId="0" applyFont="1" applyBorder="1" applyAlignment="1" applyProtection="1">
      <alignment horizontal="left" vertical="top" wrapText="1"/>
      <protection/>
    </xf>
    <xf numFmtId="0" fontId="13" fillId="0" borderId="49" xfId="0" applyFont="1" applyBorder="1" applyAlignment="1" applyProtection="1">
      <alignment horizontal="left" vertical="center" wrapText="1"/>
      <protection/>
    </xf>
    <xf numFmtId="0" fontId="13" fillId="0" borderId="33" xfId="0" applyFont="1" applyBorder="1" applyAlignment="1" applyProtection="1">
      <alignment horizontal="left" vertical="center" wrapText="1"/>
      <protection/>
    </xf>
    <xf numFmtId="0" fontId="13" fillId="0" borderId="50" xfId="0" applyFont="1" applyBorder="1" applyAlignment="1" applyProtection="1">
      <alignment horizontal="left" vertical="center" wrapText="1"/>
      <protection/>
    </xf>
    <xf numFmtId="0" fontId="13" fillId="0" borderId="51" xfId="0" applyFont="1" applyBorder="1" applyAlignment="1" applyProtection="1">
      <alignment horizontal="left" vertical="center" wrapText="1"/>
      <protection/>
    </xf>
    <xf numFmtId="0" fontId="13" fillId="0" borderId="48" xfId="0" applyFont="1" applyBorder="1" applyAlignment="1" applyProtection="1">
      <alignment horizontal="left" vertical="center" wrapText="1"/>
      <protection/>
    </xf>
    <xf numFmtId="0" fontId="13" fillId="0" borderId="52" xfId="0" applyFont="1" applyBorder="1" applyAlignment="1" applyProtection="1">
      <alignment horizontal="left" vertical="center" wrapText="1"/>
      <protection/>
    </xf>
    <xf numFmtId="0" fontId="13" fillId="0" borderId="53" xfId="0" applyFont="1" applyBorder="1" applyAlignment="1" applyProtection="1">
      <alignment horizontal="left" vertical="center" wrapText="1"/>
      <protection/>
    </xf>
    <xf numFmtId="0" fontId="13" fillId="0" borderId="54" xfId="0" applyFont="1" applyBorder="1" applyAlignment="1" applyProtection="1">
      <alignment horizontal="left" vertical="center" wrapText="1"/>
      <protection/>
    </xf>
    <xf numFmtId="0" fontId="13" fillId="0" borderId="55" xfId="0" applyFont="1" applyBorder="1" applyAlignment="1" applyProtection="1">
      <alignment horizontal="left" vertical="center" wrapText="1"/>
      <protection/>
    </xf>
    <xf numFmtId="4" fontId="4" fillId="0" borderId="13" xfId="0" applyNumberFormat="1" applyFont="1" applyBorder="1" applyAlignment="1" applyProtection="1">
      <alignment horizontal="right" vertical="center" wrapText="1"/>
      <protection/>
    </xf>
    <xf numFmtId="3" fontId="4" fillId="0" borderId="13" xfId="0" applyNumberFormat="1" applyFont="1" applyBorder="1" applyAlignment="1" applyProtection="1">
      <alignment horizontal="right" vertical="center" wrapText="1"/>
      <protection/>
    </xf>
    <xf numFmtId="4" fontId="79" fillId="0" borderId="11" xfId="0" applyNumberFormat="1" applyFont="1" applyBorder="1" applyAlignment="1">
      <alignment horizontal="center" vertical="center" wrapText="1"/>
    </xf>
    <xf numFmtId="3" fontId="79" fillId="0" borderId="11" xfId="0" applyNumberFormat="1" applyFont="1" applyBorder="1" applyAlignment="1">
      <alignment horizontal="center" vertical="center" wrapText="1"/>
    </xf>
    <xf numFmtId="0" fontId="2" fillId="0" borderId="19" xfId="0" applyFont="1" applyBorder="1" applyAlignment="1" applyProtection="1">
      <alignment horizontal="center" vertical="top" wrapText="1"/>
      <protection/>
    </xf>
    <xf numFmtId="1" fontId="13" fillId="0" borderId="13" xfId="0" applyNumberFormat="1" applyFont="1" applyBorder="1" applyAlignment="1" applyProtection="1">
      <alignment horizontal="center" vertical="center" wrapText="1"/>
      <protection/>
    </xf>
    <xf numFmtId="1" fontId="78" fillId="0" borderId="11" xfId="0" applyNumberFormat="1" applyFont="1" applyBorder="1" applyAlignment="1">
      <alignment horizontal="center" vertical="center" wrapText="1"/>
    </xf>
    <xf numFmtId="1" fontId="18" fillId="0" borderId="15" xfId="0" applyNumberFormat="1" applyFont="1" applyBorder="1" applyAlignment="1" applyProtection="1">
      <alignment horizontal="center" vertical="center" wrapText="1"/>
      <protection/>
    </xf>
    <xf numFmtId="1" fontId="20" fillId="0" borderId="15" xfId="0" applyNumberFormat="1" applyFont="1" applyBorder="1" applyAlignment="1" applyProtection="1">
      <alignment horizontal="center" vertical="center" wrapText="1"/>
      <protection/>
    </xf>
    <xf numFmtId="1" fontId="18" fillId="0" borderId="15" xfId="0" applyNumberFormat="1" applyFont="1" applyFill="1" applyBorder="1" applyAlignment="1" applyProtection="1">
      <alignment horizontal="center" vertical="center" wrapText="1"/>
      <protection/>
    </xf>
    <xf numFmtId="49" fontId="36" fillId="33" borderId="15" xfId="0" applyNumberFormat="1" applyFont="1" applyFill="1" applyBorder="1" applyAlignment="1">
      <alignment horizontal="center" vertical="top" wrapText="1"/>
    </xf>
    <xf numFmtId="0" fontId="13" fillId="0" borderId="56" xfId="0" applyFont="1" applyBorder="1" applyAlignment="1" applyProtection="1">
      <alignment horizontal="left" vertical="center" wrapText="1"/>
      <protection/>
    </xf>
    <xf numFmtId="0" fontId="13" fillId="0" borderId="45" xfId="0" applyFont="1" applyBorder="1" applyAlignment="1" applyProtection="1">
      <alignment horizontal="left" vertical="center" wrapText="1"/>
      <protection/>
    </xf>
    <xf numFmtId="0" fontId="13" fillId="0" borderId="57" xfId="0" applyFont="1" applyBorder="1" applyAlignment="1" applyProtection="1">
      <alignment horizontal="left" vertical="center" wrapText="1"/>
      <protection/>
    </xf>
    <xf numFmtId="0" fontId="8" fillId="0" borderId="16" xfId="0" applyFont="1" applyBorder="1" applyAlignment="1" applyProtection="1">
      <alignment horizontal="center" vertical="center" wrapText="1"/>
      <protection/>
    </xf>
    <xf numFmtId="0" fontId="25" fillId="0" borderId="24" xfId="0" applyFont="1" applyBorder="1" applyAlignment="1" applyProtection="1">
      <alignment horizontal="left" vertical="top" wrapText="1"/>
      <protection/>
    </xf>
    <xf numFmtId="0" fontId="0" fillId="0" borderId="24" xfId="0" applyBorder="1" applyAlignment="1">
      <alignment wrapText="1"/>
    </xf>
    <xf numFmtId="0" fontId="13" fillId="0" borderId="11" xfId="0" applyFont="1" applyBorder="1" applyAlignment="1" applyProtection="1">
      <alignment horizontal="left" vertical="center" wrapText="1"/>
      <protection/>
    </xf>
    <xf numFmtId="0" fontId="32" fillId="0" borderId="0" xfId="0" applyFont="1" applyBorder="1" applyAlignment="1" applyProtection="1">
      <alignment horizontal="left" vertical="center" wrapText="1"/>
      <protection/>
    </xf>
    <xf numFmtId="0" fontId="33" fillId="0" borderId="0" xfId="0" applyFont="1" applyBorder="1" applyAlignment="1">
      <alignment horizontal="left"/>
    </xf>
    <xf numFmtId="0" fontId="13" fillId="0" borderId="0" xfId="0" applyFont="1" applyBorder="1" applyAlignment="1" applyProtection="1">
      <alignment vertical="center" wrapText="1"/>
      <protection/>
    </xf>
    <xf numFmtId="49" fontId="37" fillId="33" borderId="15" xfId="0" applyNumberFormat="1" applyFont="1" applyFill="1" applyBorder="1" applyAlignment="1">
      <alignment horizontal="center" vertical="top"/>
    </xf>
    <xf numFmtId="0" fontId="13" fillId="0" borderId="58"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7" fillId="0" borderId="15" xfId="0" applyFont="1" applyBorder="1" applyAlignment="1">
      <alignment horizontal="center"/>
    </xf>
    <xf numFmtId="0" fontId="37" fillId="33" borderId="15" xfId="0" applyFont="1" applyFill="1" applyBorder="1" applyAlignment="1">
      <alignment horizontal="center" vertical="center" wrapText="1"/>
    </xf>
    <xf numFmtId="1" fontId="18" fillId="0" borderId="19" xfId="0" applyNumberFormat="1" applyFont="1" applyBorder="1" applyAlignment="1" applyProtection="1">
      <alignment horizontal="center" vertical="top" wrapText="1"/>
      <protection/>
    </xf>
    <xf numFmtId="1" fontId="18" fillId="0" borderId="19" xfId="0" applyNumberFormat="1" applyFont="1" applyBorder="1" applyAlignment="1" applyProtection="1">
      <alignment horizontal="center" vertical="center" wrapText="1"/>
      <protection/>
    </xf>
    <xf numFmtId="49" fontId="37" fillId="33" borderId="27" xfId="0" applyNumberFormat="1" applyFont="1" applyFill="1" applyBorder="1" applyAlignment="1">
      <alignment horizontal="left" vertical="top"/>
    </xf>
    <xf numFmtId="49" fontId="37" fillId="33" borderId="26" xfId="0" applyNumberFormat="1" applyFont="1" applyFill="1" applyBorder="1" applyAlignment="1">
      <alignment horizontal="left" vertical="top"/>
    </xf>
    <xf numFmtId="49" fontId="37" fillId="33" borderId="25" xfId="0" applyNumberFormat="1" applyFont="1" applyFill="1" applyBorder="1" applyAlignment="1">
      <alignment horizontal="left" vertical="top"/>
    </xf>
    <xf numFmtId="4" fontId="13" fillId="0" borderId="13" xfId="0" applyNumberFormat="1" applyFont="1" applyBorder="1" applyAlignment="1" applyProtection="1">
      <alignment horizontal="right" vertical="center" wrapText="1"/>
      <protection/>
    </xf>
    <xf numFmtId="4" fontId="78" fillId="0" borderId="11" xfId="0" applyNumberFormat="1" applyFont="1" applyBorder="1" applyAlignment="1">
      <alignment horizontal="center" vertical="center" wrapText="1"/>
    </xf>
    <xf numFmtId="0" fontId="32" fillId="0" borderId="11" xfId="0" applyFont="1" applyBorder="1" applyAlignment="1" applyProtection="1">
      <alignment horizontal="center" vertical="center" wrapText="1"/>
      <protection/>
    </xf>
    <xf numFmtId="1" fontId="18" fillId="0" borderId="26" xfId="0" applyNumberFormat="1" applyFont="1" applyBorder="1" applyAlignment="1" applyProtection="1">
      <alignment horizontal="center" vertical="top" wrapText="1"/>
      <protection/>
    </xf>
    <xf numFmtId="1" fontId="28" fillId="0" borderId="26" xfId="0" applyNumberFormat="1" applyFont="1" applyFill="1" applyBorder="1" applyAlignment="1" applyProtection="1">
      <alignment horizontal="center" vertical="center" wrapText="1"/>
      <protection/>
    </xf>
    <xf numFmtId="1" fontId="37" fillId="33" borderId="11" xfId="0" applyNumberFormat="1" applyFont="1" applyFill="1" applyBorder="1" applyAlignment="1">
      <alignment horizontal="center" vertical="center"/>
    </xf>
    <xf numFmtId="1" fontId="35" fillId="33" borderId="11" xfId="0" applyNumberFormat="1" applyFont="1" applyFill="1" applyBorder="1" applyAlignment="1">
      <alignment horizontal="center" vertical="center" wrapText="1"/>
    </xf>
    <xf numFmtId="1" fontId="18" fillId="0" borderId="25" xfId="0" applyNumberFormat="1" applyFont="1" applyBorder="1" applyAlignment="1" applyProtection="1">
      <alignment horizontal="center" vertical="top" wrapText="1"/>
      <protection/>
    </xf>
    <xf numFmtId="195" fontId="18" fillId="0" borderId="25" xfId="0" applyNumberFormat="1" applyFont="1" applyBorder="1" applyAlignment="1" applyProtection="1">
      <alignment horizontal="center" vertical="top" wrapText="1"/>
      <protection/>
    </xf>
    <xf numFmtId="0" fontId="30" fillId="0" borderId="15" xfId="0" applyFont="1" applyBorder="1" applyAlignment="1" applyProtection="1">
      <alignment horizontal="left" vertical="top" wrapText="1"/>
      <protection/>
    </xf>
    <xf numFmtId="195" fontId="18" fillId="0" borderId="15" xfId="0" applyNumberFormat="1" applyFont="1" applyBorder="1" applyAlignment="1" applyProtection="1">
      <alignment horizontal="center" vertical="center" wrapText="1"/>
      <protection/>
    </xf>
    <xf numFmtId="194" fontId="18" fillId="0" borderId="15" xfId="0" applyNumberFormat="1" applyFont="1" applyFill="1" applyBorder="1" applyAlignment="1" applyProtection="1">
      <alignment horizontal="center" vertical="center" wrapText="1"/>
      <protection/>
    </xf>
    <xf numFmtId="2" fontId="20" fillId="0" borderId="15" xfId="0" applyNumberFormat="1" applyFont="1" applyBorder="1" applyAlignment="1" applyProtection="1">
      <alignment horizontal="center" vertical="center" wrapText="1"/>
      <protection/>
    </xf>
    <xf numFmtId="195" fontId="18" fillId="0" borderId="26" xfId="0" applyNumberFormat="1" applyFont="1" applyBorder="1" applyAlignment="1" applyProtection="1">
      <alignment horizontal="center" vertical="center" wrapText="1"/>
      <protection/>
    </xf>
    <xf numFmtId="194" fontId="35" fillId="33" borderId="26" xfId="0" applyNumberFormat="1"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1513250 ПАСПОРТ_на 10 11 2017р " xfId="53"/>
    <cellStyle name="Обычный_ПАСПОРТИ_на 2017р. (05 01 18"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F24"/>
  <sheetViews>
    <sheetView zoomScalePageLayoutView="0" workbookViewId="0" topLeftCell="B1">
      <selection activeCell="B25" sqref="B25"/>
    </sheetView>
  </sheetViews>
  <sheetFormatPr defaultColWidth="9.140625" defaultRowHeight="12.75"/>
  <cols>
    <col min="1" max="1" width="8.8515625" style="0" hidden="1" customWidth="1"/>
    <col min="2" max="2" width="9.28125" style="0" customWidth="1"/>
    <col min="3" max="3" width="54.2812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0.00390625" style="0" customWidth="1"/>
    <col min="13" max="13" width="3.28125" style="0" customWidth="1"/>
    <col min="14" max="14" width="15.140625" style="0" customWidth="1"/>
    <col min="15" max="16" width="8.8515625" style="0" hidden="1" customWidth="1"/>
  </cols>
  <sheetData>
    <row r="1" spans="1:15" ht="9" customHeight="1">
      <c r="A1" s="1"/>
      <c r="B1" s="1"/>
      <c r="C1" s="1"/>
      <c r="D1" s="1"/>
      <c r="E1" s="1"/>
      <c r="F1" s="1"/>
      <c r="G1" s="1"/>
      <c r="H1" s="1"/>
      <c r="J1" s="8"/>
      <c r="K1" s="8" t="s">
        <v>7</v>
      </c>
      <c r="O1" s="1"/>
    </row>
    <row r="2" spans="1:15" ht="42" customHeight="1">
      <c r="A2" s="1"/>
      <c r="B2" s="1"/>
      <c r="C2" s="1"/>
      <c r="D2" s="1"/>
      <c r="E2" s="1"/>
      <c r="F2" s="1"/>
      <c r="G2" s="1"/>
      <c r="H2" s="1"/>
      <c r="J2" s="9"/>
      <c r="K2" s="39" t="s">
        <v>8</v>
      </c>
      <c r="O2" s="1"/>
    </row>
    <row r="3" spans="1:15" ht="18" customHeight="1">
      <c r="A3" s="1"/>
      <c r="B3" s="153" t="s">
        <v>6</v>
      </c>
      <c r="C3" s="154"/>
      <c r="D3" s="154"/>
      <c r="E3" s="154"/>
      <c r="F3" s="154"/>
      <c r="G3" s="154"/>
      <c r="H3" s="154"/>
      <c r="I3" s="154"/>
      <c r="J3" s="154"/>
      <c r="K3" s="154"/>
      <c r="L3" s="154"/>
      <c r="M3" s="6"/>
      <c r="N3" s="6"/>
      <c r="O3" s="1"/>
    </row>
    <row r="4" spans="1:15" ht="18" customHeight="1">
      <c r="A4" s="1"/>
      <c r="B4" s="155" t="s">
        <v>127</v>
      </c>
      <c r="C4" s="156"/>
      <c r="D4" s="156"/>
      <c r="E4" s="156"/>
      <c r="F4" s="156"/>
      <c r="G4" s="156"/>
      <c r="H4" s="156"/>
      <c r="I4" s="156"/>
      <c r="J4" s="156"/>
      <c r="K4" s="156"/>
      <c r="L4" s="156"/>
      <c r="M4" s="2"/>
      <c r="N4" s="1"/>
      <c r="O4" s="1"/>
    </row>
    <row r="5" spans="1:15" ht="15" customHeight="1">
      <c r="A5" s="1"/>
      <c r="B5" s="61"/>
      <c r="C5" s="59" t="s">
        <v>9</v>
      </c>
      <c r="D5" s="87" t="s">
        <v>116</v>
      </c>
      <c r="E5" s="11"/>
      <c r="F5" s="141" t="s">
        <v>121</v>
      </c>
      <c r="G5" s="142"/>
      <c r="H5" s="142"/>
      <c r="I5" s="142"/>
      <c r="J5" s="142"/>
      <c r="K5" s="142"/>
      <c r="L5" s="142"/>
      <c r="M5" s="59"/>
      <c r="N5" s="2"/>
      <c r="O5" s="1"/>
    </row>
    <row r="6" spans="1:15" ht="16.5" customHeight="1">
      <c r="A6" s="1"/>
      <c r="B6" s="61"/>
      <c r="C6" s="61"/>
      <c r="D6" s="62" t="s">
        <v>15</v>
      </c>
      <c r="E6" s="11"/>
      <c r="F6" s="143" t="s">
        <v>10</v>
      </c>
      <c r="G6" s="144"/>
      <c r="H6" s="144"/>
      <c r="I6" s="144"/>
      <c r="J6" s="144"/>
      <c r="K6" s="144"/>
      <c r="L6" s="144"/>
      <c r="M6" s="144"/>
      <c r="N6" s="1"/>
      <c r="O6" s="1"/>
    </row>
    <row r="7" spans="1:15" ht="18" customHeight="1">
      <c r="A7" s="1"/>
      <c r="B7" s="61"/>
      <c r="C7" s="59" t="s">
        <v>11</v>
      </c>
      <c r="D7" s="87" t="s">
        <v>117</v>
      </c>
      <c r="E7" s="11"/>
      <c r="F7" s="141" t="s">
        <v>121</v>
      </c>
      <c r="G7" s="142"/>
      <c r="H7" s="142"/>
      <c r="I7" s="142"/>
      <c r="J7" s="142"/>
      <c r="K7" s="142"/>
      <c r="L7" s="142"/>
      <c r="M7" s="59"/>
      <c r="N7" s="2"/>
      <c r="O7" s="1"/>
    </row>
    <row r="8" spans="1:15" ht="12" customHeight="1">
      <c r="A8" s="1"/>
      <c r="B8" s="61"/>
      <c r="C8" s="61"/>
      <c r="D8" s="62" t="s">
        <v>15</v>
      </c>
      <c r="E8" s="11"/>
      <c r="F8" s="143" t="s">
        <v>12</v>
      </c>
      <c r="G8" s="144"/>
      <c r="H8" s="144"/>
      <c r="I8" s="144"/>
      <c r="J8" s="144"/>
      <c r="K8" s="144"/>
      <c r="L8" s="144"/>
      <c r="M8" s="63"/>
      <c r="N8" s="1"/>
      <c r="O8" s="1"/>
    </row>
    <row r="9" spans="1:15" ht="12.75">
      <c r="A9" s="1"/>
      <c r="B9" s="61"/>
      <c r="C9" s="64" t="s">
        <v>13</v>
      </c>
      <c r="D9" s="147" t="s">
        <v>128</v>
      </c>
      <c r="E9" s="147" t="s">
        <v>130</v>
      </c>
      <c r="F9" s="145" t="s">
        <v>129</v>
      </c>
      <c r="G9" s="146"/>
      <c r="H9" s="146"/>
      <c r="I9" s="146"/>
      <c r="J9" s="146"/>
      <c r="K9" s="146"/>
      <c r="L9" s="146"/>
      <c r="M9" s="11"/>
      <c r="N9" s="1"/>
      <c r="O9" s="1"/>
    </row>
    <row r="10" spans="1:15" ht="48" customHeight="1">
      <c r="A10" s="1"/>
      <c r="B10" s="61"/>
      <c r="C10" s="61"/>
      <c r="D10" s="147"/>
      <c r="E10" s="147"/>
      <c r="F10" s="142"/>
      <c r="G10" s="142"/>
      <c r="H10" s="142"/>
      <c r="I10" s="142"/>
      <c r="J10" s="142"/>
      <c r="K10" s="142"/>
      <c r="L10" s="142"/>
      <c r="M10" s="11"/>
      <c r="N10" s="1"/>
      <c r="O10" s="1"/>
    </row>
    <row r="11" spans="1:15" ht="18" customHeight="1">
      <c r="A11" s="1"/>
      <c r="B11" s="61"/>
      <c r="C11" s="61"/>
      <c r="D11" s="62"/>
      <c r="E11" s="62" t="s">
        <v>108</v>
      </c>
      <c r="F11" s="143" t="s">
        <v>14</v>
      </c>
      <c r="G11" s="144"/>
      <c r="H11" s="144"/>
      <c r="I11" s="144"/>
      <c r="J11" s="144"/>
      <c r="K11" s="144"/>
      <c r="L11" s="144"/>
      <c r="M11" s="63"/>
      <c r="N11" s="1"/>
      <c r="O11" s="1"/>
    </row>
    <row r="12" spans="1:15" ht="18" customHeight="1">
      <c r="A12" s="1"/>
      <c r="B12" s="61"/>
      <c r="C12" s="61" t="s">
        <v>16</v>
      </c>
      <c r="D12" s="158" t="s">
        <v>17</v>
      </c>
      <c r="E12" s="159"/>
      <c r="F12" s="159"/>
      <c r="G12" s="159"/>
      <c r="H12" s="159"/>
      <c r="I12" s="159"/>
      <c r="J12" s="159"/>
      <c r="K12" s="159"/>
      <c r="L12" s="63"/>
      <c r="M12" s="63"/>
      <c r="N12" s="1"/>
      <c r="O12" s="1"/>
    </row>
    <row r="13" spans="1:110" ht="36" customHeight="1">
      <c r="A13" s="1"/>
      <c r="B13" s="63"/>
      <c r="C13" s="157" t="s">
        <v>125</v>
      </c>
      <c r="D13" s="157"/>
      <c r="E13" s="157"/>
      <c r="F13" s="157"/>
      <c r="G13" s="157"/>
      <c r="H13" s="157"/>
      <c r="I13" s="157"/>
      <c r="J13" s="157"/>
      <c r="K13" s="157"/>
      <c r="L13" s="157"/>
      <c r="M13" s="65"/>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row>
    <row r="14" spans="1:110" ht="27.75" customHeight="1">
      <c r="A14" s="1"/>
      <c r="B14" s="63"/>
      <c r="C14" s="65" t="s">
        <v>18</v>
      </c>
      <c r="D14" s="157" t="s">
        <v>19</v>
      </c>
      <c r="E14" s="157"/>
      <c r="F14" s="157"/>
      <c r="G14" s="157"/>
      <c r="H14" s="157"/>
      <c r="I14" s="157"/>
      <c r="J14" s="157"/>
      <c r="K14" s="157"/>
      <c r="L14" s="157"/>
      <c r="M14" s="157"/>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row>
    <row r="15" spans="1:15" ht="13.5" customHeight="1">
      <c r="A15" s="1"/>
      <c r="B15" s="61"/>
      <c r="C15" s="61" t="s">
        <v>20</v>
      </c>
      <c r="D15" s="11" t="s">
        <v>21</v>
      </c>
      <c r="E15" s="63"/>
      <c r="F15" s="63"/>
      <c r="G15" s="63"/>
      <c r="H15" s="63"/>
      <c r="I15" s="63"/>
      <c r="J15" s="63"/>
      <c r="K15" s="63"/>
      <c r="L15" s="63"/>
      <c r="M15" s="61"/>
      <c r="N15" s="1"/>
      <c r="O15" s="1"/>
    </row>
    <row r="16" spans="1:15" ht="13.5" customHeight="1">
      <c r="A16" s="1"/>
      <c r="B16" s="1"/>
      <c r="C16" s="1"/>
      <c r="D16" s="1"/>
      <c r="E16" s="1"/>
      <c r="F16" s="1"/>
      <c r="G16" s="1"/>
      <c r="H16" s="1"/>
      <c r="I16" s="1"/>
      <c r="J16" s="1"/>
      <c r="K16" s="1"/>
      <c r="L16" s="66" t="s">
        <v>5</v>
      </c>
      <c r="M16" s="1"/>
      <c r="N16" s="1"/>
      <c r="O16" s="1"/>
    </row>
    <row r="17" spans="1:15" ht="13.5" customHeight="1">
      <c r="A17" s="1"/>
      <c r="B17" s="152" t="s">
        <v>22</v>
      </c>
      <c r="C17" s="152" t="s">
        <v>23</v>
      </c>
      <c r="D17" s="151" t="s">
        <v>24</v>
      </c>
      <c r="E17" s="151"/>
      <c r="F17" s="151"/>
      <c r="G17" s="151" t="s">
        <v>25</v>
      </c>
      <c r="H17" s="151"/>
      <c r="I17" s="151"/>
      <c r="J17" s="151" t="s">
        <v>26</v>
      </c>
      <c r="K17" s="151"/>
      <c r="L17" s="151"/>
      <c r="M17" s="1"/>
      <c r="O17" s="1"/>
    </row>
    <row r="18" spans="1:15" ht="31.5" customHeight="1">
      <c r="A18" s="1"/>
      <c r="B18" s="152"/>
      <c r="C18" s="152"/>
      <c r="D18" s="5" t="s">
        <v>2</v>
      </c>
      <c r="E18" s="5" t="s">
        <v>3</v>
      </c>
      <c r="F18" s="5" t="s">
        <v>4</v>
      </c>
      <c r="G18" s="5" t="s">
        <v>2</v>
      </c>
      <c r="H18" s="5" t="s">
        <v>3</v>
      </c>
      <c r="I18" s="5" t="s">
        <v>4</v>
      </c>
      <c r="J18" s="5" t="s">
        <v>2</v>
      </c>
      <c r="K18" s="5" t="s">
        <v>3</v>
      </c>
      <c r="L18" s="5" t="s">
        <v>4</v>
      </c>
      <c r="O18" s="1"/>
    </row>
    <row r="19" spans="1:15" ht="13.5" customHeight="1">
      <c r="A19" s="1"/>
      <c r="B19" s="84">
        <v>1</v>
      </c>
      <c r="C19" s="84">
        <v>2</v>
      </c>
      <c r="D19" s="84">
        <v>3</v>
      </c>
      <c r="E19" s="84">
        <v>4</v>
      </c>
      <c r="F19" s="84">
        <v>5</v>
      </c>
      <c r="G19" s="84">
        <v>6</v>
      </c>
      <c r="H19" s="84">
        <v>7</v>
      </c>
      <c r="I19" s="84">
        <v>8</v>
      </c>
      <c r="J19" s="84">
        <v>9</v>
      </c>
      <c r="K19" s="84">
        <v>10</v>
      </c>
      <c r="L19" s="84">
        <v>11</v>
      </c>
      <c r="O19" s="1"/>
    </row>
    <row r="20" spans="1:15" ht="30" customHeight="1">
      <c r="A20" s="1"/>
      <c r="B20" s="12" t="s">
        <v>9</v>
      </c>
      <c r="C20" s="82" t="s">
        <v>27</v>
      </c>
      <c r="D20" s="15">
        <v>0</v>
      </c>
      <c r="E20" s="15">
        <f>E22</f>
        <v>1695.042</v>
      </c>
      <c r="F20" s="15">
        <f>SUM(D20:E20)</f>
        <v>1695.042</v>
      </c>
      <c r="G20" s="15">
        <v>0</v>
      </c>
      <c r="H20" s="15">
        <f>H22</f>
        <v>1240.05357</v>
      </c>
      <c r="I20" s="15">
        <f>SUM(G20:H20)</f>
        <v>1240.05357</v>
      </c>
      <c r="J20" s="15">
        <f>SUM(G20)-D20</f>
        <v>0</v>
      </c>
      <c r="K20" s="15">
        <f>SUM(H20)-E20</f>
        <v>-454.9884299999999</v>
      </c>
      <c r="L20" s="15">
        <f>SUM(J20:K20)</f>
        <v>-454.9884299999999</v>
      </c>
      <c r="O20" s="1"/>
    </row>
    <row r="21" spans="1:15" ht="18" customHeight="1">
      <c r="A21" s="1"/>
      <c r="B21" s="12"/>
      <c r="C21" s="13" t="s">
        <v>28</v>
      </c>
      <c r="D21" s="13"/>
      <c r="E21" s="13"/>
      <c r="F21" s="13"/>
      <c r="G21" s="13"/>
      <c r="H21" s="13"/>
      <c r="I21" s="13"/>
      <c r="J21" s="13"/>
      <c r="K21" s="13"/>
      <c r="L21" s="13"/>
      <c r="O21" s="1"/>
    </row>
    <row r="22" spans="1:15" ht="41.25" customHeight="1">
      <c r="A22" s="1"/>
      <c r="B22" s="14" t="s">
        <v>29</v>
      </c>
      <c r="C22" s="83" t="s">
        <v>131</v>
      </c>
      <c r="D22" s="15">
        <v>0</v>
      </c>
      <c r="E22" s="15">
        <v>1695.042</v>
      </c>
      <c r="F22" s="15">
        <f>SUM(D22:E22)</f>
        <v>1695.042</v>
      </c>
      <c r="G22" s="15">
        <v>0</v>
      </c>
      <c r="H22" s="15">
        <v>1240.05357</v>
      </c>
      <c r="I22" s="15">
        <f>SUM(G22:H22)</f>
        <v>1240.05357</v>
      </c>
      <c r="J22" s="15">
        <f>SUM(G22)-D22</f>
        <v>0</v>
      </c>
      <c r="K22" s="15">
        <f>SUM(H22)-E22</f>
        <v>-454.9884299999999</v>
      </c>
      <c r="L22" s="15">
        <f>SUM(J22:K22)</f>
        <v>-454.9884299999999</v>
      </c>
      <c r="O22" s="1"/>
    </row>
    <row r="23" spans="1:15" ht="53.25" customHeight="1" hidden="1">
      <c r="A23" s="1"/>
      <c r="B23" s="14"/>
      <c r="C23" s="83"/>
      <c r="D23" s="15"/>
      <c r="E23" s="15"/>
      <c r="F23" s="15"/>
      <c r="G23" s="15"/>
      <c r="H23" s="15"/>
      <c r="I23" s="15"/>
      <c r="J23" s="15"/>
      <c r="K23" s="15"/>
      <c r="L23" s="15"/>
      <c r="O23" s="1"/>
    </row>
    <row r="24" spans="1:15" ht="51.75" customHeight="1">
      <c r="A24" s="1"/>
      <c r="B24" s="148" t="s">
        <v>132</v>
      </c>
      <c r="C24" s="149"/>
      <c r="D24" s="149"/>
      <c r="E24" s="149"/>
      <c r="F24" s="149"/>
      <c r="G24" s="149"/>
      <c r="H24" s="149"/>
      <c r="I24" s="149"/>
      <c r="J24" s="149"/>
      <c r="K24" s="149"/>
      <c r="L24" s="150"/>
      <c r="O24" s="1"/>
    </row>
  </sheetData>
  <sheetProtection/>
  <mergeCells count="19">
    <mergeCell ref="B3:L3"/>
    <mergeCell ref="B4:L4"/>
    <mergeCell ref="B17:B18"/>
    <mergeCell ref="C13:L13"/>
    <mergeCell ref="E9:E10"/>
    <mergeCell ref="D12:K12"/>
    <mergeCell ref="D14:M14"/>
    <mergeCell ref="D17:F17"/>
    <mergeCell ref="F5:L5"/>
    <mergeCell ref="F6:M6"/>
    <mergeCell ref="F7:L7"/>
    <mergeCell ref="F8:L8"/>
    <mergeCell ref="F9:L10"/>
    <mergeCell ref="F11:L11"/>
    <mergeCell ref="D9:D10"/>
    <mergeCell ref="B24:L24"/>
    <mergeCell ref="J17:L17"/>
    <mergeCell ref="C17:C18"/>
    <mergeCell ref="G17:I17"/>
  </mergeCells>
  <printOptions/>
  <pageMargins left="0" right="0" top="0" bottom="0" header="0" footer="0"/>
  <pageSetup fitToHeight="1" fitToWidth="1" horizontalDpi="300" verticalDpi="300" orientation="landscape" paperSize="9" scale="79"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A11" sqref="A11:E11"/>
    </sheetView>
  </sheetViews>
  <sheetFormatPr defaultColWidth="9.140625" defaultRowHeight="12.75"/>
  <cols>
    <col min="1" max="1" width="9.140625" style="76" customWidth="1"/>
    <col min="2" max="2" width="28.57421875" style="76" customWidth="1"/>
    <col min="3" max="3" width="16.7109375" style="76" customWidth="1"/>
    <col min="4" max="4" width="15.421875" style="76" customWidth="1"/>
    <col min="5" max="5" width="16.7109375" style="76" customWidth="1"/>
    <col min="6" max="16384" width="9.140625" style="76" customWidth="1"/>
  </cols>
  <sheetData>
    <row r="2" spans="1:5" ht="12.75">
      <c r="A2" s="73" t="s">
        <v>110</v>
      </c>
      <c r="B2" s="74" t="s">
        <v>31</v>
      </c>
      <c r="C2" s="75"/>
      <c r="D2" s="75"/>
      <c r="E2" s="75"/>
    </row>
    <row r="4" ht="12.75">
      <c r="E4" s="77" t="s">
        <v>5</v>
      </c>
    </row>
    <row r="5" spans="1:5" ht="12.75" customHeight="1">
      <c r="A5" s="166" t="s">
        <v>22</v>
      </c>
      <c r="B5" s="166" t="s">
        <v>23</v>
      </c>
      <c r="C5" s="167" t="s">
        <v>24</v>
      </c>
      <c r="D5" s="167" t="s">
        <v>25</v>
      </c>
      <c r="E5" s="167" t="s">
        <v>26</v>
      </c>
    </row>
    <row r="6" spans="1:5" ht="12.75">
      <c r="A6" s="166"/>
      <c r="B6" s="166"/>
      <c r="C6" s="168"/>
      <c r="D6" s="168"/>
      <c r="E6" s="168"/>
    </row>
    <row r="7" spans="1:5" ht="12.75">
      <c r="A7" s="78" t="s">
        <v>9</v>
      </c>
      <c r="B7" s="78" t="s">
        <v>32</v>
      </c>
      <c r="C7" s="79">
        <v>0</v>
      </c>
      <c r="D7" s="79"/>
      <c r="E7" s="79"/>
    </row>
    <row r="8" spans="1:5" ht="12.75">
      <c r="A8" s="79"/>
      <c r="B8" s="78" t="s">
        <v>33</v>
      </c>
      <c r="C8" s="79"/>
      <c r="D8" s="79"/>
      <c r="E8" s="79"/>
    </row>
    <row r="9" spans="1:5" ht="12.75">
      <c r="A9" s="78" t="s">
        <v>29</v>
      </c>
      <c r="B9" s="78" t="s">
        <v>34</v>
      </c>
      <c r="C9" s="79">
        <v>0</v>
      </c>
      <c r="D9" s="79"/>
      <c r="E9" s="79"/>
    </row>
    <row r="10" spans="1:5" ht="12.75">
      <c r="A10" s="78" t="s">
        <v>30</v>
      </c>
      <c r="B10" s="78" t="s">
        <v>35</v>
      </c>
      <c r="C10" s="79">
        <f>'5.1.'!E22</f>
        <v>1695.042</v>
      </c>
      <c r="D10" s="79">
        <f>'5.1.'!H22</f>
        <v>1240.05357</v>
      </c>
      <c r="E10" s="79">
        <v>0</v>
      </c>
    </row>
    <row r="11" spans="1:5" ht="29.25" customHeight="1">
      <c r="A11" s="163" t="s">
        <v>111</v>
      </c>
      <c r="B11" s="164"/>
      <c r="C11" s="164"/>
      <c r="D11" s="164"/>
      <c r="E11" s="165"/>
    </row>
    <row r="12" spans="1:5" ht="12.75">
      <c r="A12" s="78" t="s">
        <v>11</v>
      </c>
      <c r="B12" s="78" t="s">
        <v>36</v>
      </c>
      <c r="C12" s="79">
        <f>C14</f>
        <v>0</v>
      </c>
      <c r="D12" s="79">
        <f>D14</f>
        <v>0</v>
      </c>
      <c r="E12" s="79">
        <f aca="true" t="shared" si="0" ref="E12:E17">SUM(D12)-C12</f>
        <v>0</v>
      </c>
    </row>
    <row r="13" spans="1:5" ht="12.75">
      <c r="A13" s="79"/>
      <c r="B13" s="78" t="s">
        <v>33</v>
      </c>
      <c r="C13" s="79"/>
      <c r="D13" s="79"/>
      <c r="E13" s="79">
        <f t="shared" si="0"/>
        <v>0</v>
      </c>
    </row>
    <row r="14" spans="1:5" ht="12.75">
      <c r="A14" s="80" t="s">
        <v>43</v>
      </c>
      <c r="B14" s="78" t="s">
        <v>48</v>
      </c>
      <c r="C14" s="79">
        <v>0</v>
      </c>
      <c r="D14" s="79">
        <v>0</v>
      </c>
      <c r="E14" s="79">
        <f t="shared" si="0"/>
        <v>0</v>
      </c>
    </row>
    <row r="15" spans="1:5" ht="12.75">
      <c r="A15" s="80" t="s">
        <v>42</v>
      </c>
      <c r="B15" s="78" t="s">
        <v>37</v>
      </c>
      <c r="C15" s="79">
        <v>0</v>
      </c>
      <c r="D15" s="79">
        <v>0</v>
      </c>
      <c r="E15" s="79">
        <f t="shared" si="0"/>
        <v>0</v>
      </c>
    </row>
    <row r="16" spans="1:5" ht="12.75">
      <c r="A16" s="80" t="s">
        <v>41</v>
      </c>
      <c r="B16" s="78" t="s">
        <v>38</v>
      </c>
      <c r="C16" s="79">
        <v>0</v>
      </c>
      <c r="D16" s="79">
        <v>0</v>
      </c>
      <c r="E16" s="79">
        <f t="shared" si="0"/>
        <v>0</v>
      </c>
    </row>
    <row r="17" spans="1:5" ht="12.75">
      <c r="A17" s="78" t="s">
        <v>40</v>
      </c>
      <c r="B17" s="78" t="s">
        <v>39</v>
      </c>
      <c r="C17" s="79">
        <v>0</v>
      </c>
      <c r="D17" s="79">
        <v>0</v>
      </c>
      <c r="E17" s="79">
        <f t="shared" si="0"/>
        <v>0</v>
      </c>
    </row>
    <row r="18" spans="1:5" ht="24.75" customHeight="1">
      <c r="A18" s="160" t="s">
        <v>118</v>
      </c>
      <c r="B18" s="161"/>
      <c r="C18" s="161"/>
      <c r="D18" s="161"/>
      <c r="E18" s="162"/>
    </row>
    <row r="19" spans="1:5" ht="12.75">
      <c r="A19" s="78" t="s">
        <v>13</v>
      </c>
      <c r="B19" s="78" t="s">
        <v>44</v>
      </c>
      <c r="C19" s="79">
        <v>0</v>
      </c>
      <c r="D19" s="79"/>
      <c r="E19" s="79"/>
    </row>
    <row r="20" spans="1:5" ht="12.75">
      <c r="A20" s="79"/>
      <c r="B20" s="78" t="s">
        <v>33</v>
      </c>
      <c r="C20" s="79"/>
      <c r="D20" s="79"/>
      <c r="E20" s="79"/>
    </row>
    <row r="21" spans="1:5" ht="12.75">
      <c r="A21" s="80" t="s">
        <v>46</v>
      </c>
      <c r="B21" s="78" t="s">
        <v>34</v>
      </c>
      <c r="C21" s="81">
        <v>0</v>
      </c>
      <c r="D21" s="79"/>
      <c r="E21" s="79"/>
    </row>
    <row r="22" spans="1:5" ht="12.75">
      <c r="A22" s="78" t="s">
        <v>47</v>
      </c>
      <c r="B22" s="78" t="s">
        <v>45</v>
      </c>
      <c r="C22" s="79">
        <v>0</v>
      </c>
      <c r="D22" s="79"/>
      <c r="E22" s="79"/>
    </row>
    <row r="23" spans="1:5" ht="27.75" customHeight="1">
      <c r="A23" s="163" t="s">
        <v>112</v>
      </c>
      <c r="B23" s="164"/>
      <c r="C23" s="164"/>
      <c r="D23" s="164"/>
      <c r="E23" s="165"/>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3.xml><?xml version="1.0" encoding="utf-8"?>
<worksheet xmlns="http://schemas.openxmlformats.org/spreadsheetml/2006/main" xmlns:r="http://schemas.openxmlformats.org/officeDocument/2006/relationships">
  <sheetPr>
    <pageSetUpPr fitToPage="1"/>
  </sheetPr>
  <dimension ref="A1:W89"/>
  <sheetViews>
    <sheetView zoomScale="82" zoomScaleNormal="82" zoomScalePageLayoutView="0" workbookViewId="0" topLeftCell="B36">
      <selection activeCell="C66" sqref="C66:Q66"/>
    </sheetView>
  </sheetViews>
  <sheetFormatPr defaultColWidth="9.140625" defaultRowHeight="12.75"/>
  <cols>
    <col min="1" max="1" width="8.8515625" style="0" hidden="1" customWidth="1"/>
    <col min="2" max="2" width="8.8515625" style="0" customWidth="1"/>
    <col min="3" max="3" width="5.8515625" style="0" customWidth="1"/>
    <col min="4" max="5" width="10.7109375" style="0" customWidth="1"/>
    <col min="6" max="6" width="53.140625" style="0" customWidth="1"/>
    <col min="7" max="7" width="12.8515625" style="0" customWidth="1"/>
    <col min="8" max="8" width="13.8515625" style="0" customWidth="1"/>
    <col min="9" max="9" width="15.140625" style="0" customWidth="1"/>
    <col min="10" max="10" width="11.140625" style="0" customWidth="1"/>
    <col min="11" max="12" width="8.8515625" style="0" hidden="1" customWidth="1"/>
    <col min="13" max="13" width="15.421875" style="0" customWidth="1"/>
    <col min="14" max="14" width="11.421875" style="0" customWidth="1"/>
    <col min="15" max="15" width="12.421875" style="0" customWidth="1"/>
    <col min="16" max="16" width="11.8515625" style="0" customWidth="1"/>
    <col min="17" max="17" width="12.421875" style="0" customWidth="1"/>
  </cols>
  <sheetData>
    <row r="1" spans="1:11" ht="13.5" customHeight="1">
      <c r="A1" s="1"/>
      <c r="B1" s="1"/>
      <c r="C1" s="32"/>
      <c r="D1" s="32"/>
      <c r="E1" s="32"/>
      <c r="F1" s="32"/>
      <c r="G1" s="31"/>
      <c r="H1" s="31"/>
      <c r="I1" s="31"/>
      <c r="J1" s="31"/>
      <c r="K1" s="1"/>
    </row>
    <row r="2" spans="1:14" ht="13.5" customHeight="1">
      <c r="A2" s="1"/>
      <c r="B2" s="1"/>
      <c r="C2" s="190" t="s">
        <v>60</v>
      </c>
      <c r="D2" s="190"/>
      <c r="E2" s="190"/>
      <c r="F2" s="190"/>
      <c r="G2" s="190"/>
      <c r="H2" s="190"/>
      <c r="I2" s="190"/>
      <c r="J2" s="190"/>
      <c r="K2" s="190"/>
      <c r="L2" s="190"/>
      <c r="M2" s="190"/>
      <c r="N2" s="190"/>
    </row>
    <row r="3" spans="1:17" ht="17.25" customHeight="1">
      <c r="A3" s="1"/>
      <c r="B3" s="1"/>
      <c r="K3" s="1"/>
      <c r="Q3" s="53" t="s">
        <v>61</v>
      </c>
    </row>
    <row r="4" spans="1:19" ht="25.5" customHeight="1">
      <c r="A4" s="1"/>
      <c r="B4" s="1"/>
      <c r="C4" s="30" t="s">
        <v>59</v>
      </c>
      <c r="D4" s="194" t="s">
        <v>23</v>
      </c>
      <c r="E4" s="194"/>
      <c r="F4" s="194"/>
      <c r="G4" s="205" t="s">
        <v>68</v>
      </c>
      <c r="H4" s="206"/>
      <c r="I4" s="207"/>
      <c r="J4" s="203" t="s">
        <v>25</v>
      </c>
      <c r="K4" s="204"/>
      <c r="L4" s="204"/>
      <c r="M4" s="204"/>
      <c r="N4" s="204"/>
      <c r="O4" s="203" t="s">
        <v>26</v>
      </c>
      <c r="P4" s="204"/>
      <c r="Q4" s="204"/>
      <c r="R4" s="38"/>
      <c r="S4" s="38"/>
    </row>
    <row r="5" spans="1:17" ht="25.5" customHeight="1">
      <c r="A5" s="1"/>
      <c r="B5" s="1"/>
      <c r="C5" s="30"/>
      <c r="D5" s="194"/>
      <c r="E5" s="194"/>
      <c r="F5" s="194"/>
      <c r="G5" s="29" t="s">
        <v>2</v>
      </c>
      <c r="H5" s="29" t="s">
        <v>58</v>
      </c>
      <c r="I5" s="29" t="s">
        <v>4</v>
      </c>
      <c r="J5" s="28" t="s">
        <v>2</v>
      </c>
      <c r="K5" s="28" t="s">
        <v>58</v>
      </c>
      <c r="L5" s="28" t="s">
        <v>57</v>
      </c>
      <c r="M5" s="28" t="s">
        <v>3</v>
      </c>
      <c r="N5" s="28" t="s">
        <v>4</v>
      </c>
      <c r="O5" s="27" t="s">
        <v>2</v>
      </c>
      <c r="P5" s="27" t="s">
        <v>58</v>
      </c>
      <c r="Q5" s="26" t="s">
        <v>4</v>
      </c>
    </row>
    <row r="6" spans="3:17" ht="13.5" customHeight="1">
      <c r="C6" s="25" t="s">
        <v>54</v>
      </c>
      <c r="D6" s="200">
        <v>2</v>
      </c>
      <c r="E6" s="201"/>
      <c r="F6" s="202"/>
      <c r="G6" s="24">
        <v>3</v>
      </c>
      <c r="H6" s="24">
        <v>4</v>
      </c>
      <c r="I6" s="24">
        <v>5</v>
      </c>
      <c r="J6" s="24">
        <v>6</v>
      </c>
      <c r="K6" s="24" t="s">
        <v>56</v>
      </c>
      <c r="L6" s="24" t="s">
        <v>55</v>
      </c>
      <c r="M6" s="24">
        <v>7</v>
      </c>
      <c r="N6" s="24">
        <v>8</v>
      </c>
      <c r="O6" s="22">
        <v>9</v>
      </c>
      <c r="P6" s="22">
        <v>10</v>
      </c>
      <c r="Q6" s="22">
        <v>11</v>
      </c>
    </row>
    <row r="7" spans="3:17" ht="13.5" customHeight="1" thickBot="1">
      <c r="C7" s="195" t="s">
        <v>63</v>
      </c>
      <c r="D7" s="196"/>
      <c r="E7" s="196"/>
      <c r="F7" s="196"/>
      <c r="G7" s="196"/>
      <c r="H7" s="196"/>
      <c r="I7" s="196"/>
      <c r="J7" s="196"/>
      <c r="K7" s="196"/>
      <c r="L7" s="196"/>
      <c r="M7" s="196"/>
      <c r="N7" s="196"/>
      <c r="O7" s="196"/>
      <c r="P7" s="196"/>
      <c r="Q7" s="197"/>
    </row>
    <row r="8" spans="3:17" ht="17.25" customHeight="1" thickBot="1">
      <c r="C8" s="183" t="s">
        <v>131</v>
      </c>
      <c r="D8" s="184"/>
      <c r="E8" s="184"/>
      <c r="F8" s="184"/>
      <c r="G8" s="184"/>
      <c r="H8" s="184"/>
      <c r="I8" s="184"/>
      <c r="J8" s="184"/>
      <c r="K8" s="184"/>
      <c r="L8" s="184"/>
      <c r="M8" s="184"/>
      <c r="N8" s="184"/>
      <c r="O8" s="184"/>
      <c r="P8" s="184"/>
      <c r="Q8" s="185"/>
    </row>
    <row r="9" spans="1:17" ht="13.5" customHeight="1">
      <c r="A9" s="1"/>
      <c r="B9" s="1"/>
      <c r="C9" s="36" t="s">
        <v>54</v>
      </c>
      <c r="D9" s="191" t="s">
        <v>53</v>
      </c>
      <c r="E9" s="192"/>
      <c r="F9" s="193"/>
      <c r="G9" s="57"/>
      <c r="H9" s="58"/>
      <c r="I9" s="106" t="s">
        <v>49</v>
      </c>
      <c r="J9" s="107"/>
      <c r="K9" s="107"/>
      <c r="L9" s="107"/>
      <c r="M9" s="107"/>
      <c r="N9" s="107"/>
      <c r="O9" s="108"/>
      <c r="P9" s="108"/>
      <c r="Q9" s="108"/>
    </row>
    <row r="10" spans="1:17" ht="72" customHeight="1">
      <c r="A10" s="1"/>
      <c r="B10" s="1"/>
      <c r="C10" s="120"/>
      <c r="D10" s="273" t="s">
        <v>133</v>
      </c>
      <c r="E10" s="274"/>
      <c r="F10" s="275"/>
      <c r="G10" s="85"/>
      <c r="H10" s="282">
        <v>1695042</v>
      </c>
      <c r="I10" s="132">
        <f>H10</f>
        <v>1695042</v>
      </c>
      <c r="J10" s="132"/>
      <c r="K10" s="133"/>
      <c r="L10" s="133"/>
      <c r="M10" s="284">
        <f>M11+M12+M13+M14</f>
        <v>1240053.5699999998</v>
      </c>
      <c r="N10" s="132">
        <f>M10</f>
        <v>1240053.5699999998</v>
      </c>
      <c r="O10" s="133"/>
      <c r="P10" s="133">
        <f aca="true" t="shared" si="0" ref="P10:P15">M10-H10</f>
        <v>-454988.43000000017</v>
      </c>
      <c r="Q10" s="133">
        <f aca="true" t="shared" si="1" ref="Q10:Q15">SUM(O10:P10)</f>
        <v>-454988.43000000017</v>
      </c>
    </row>
    <row r="11" spans="1:17" ht="54.75" customHeight="1">
      <c r="A11" s="1"/>
      <c r="B11" s="1"/>
      <c r="C11" s="120"/>
      <c r="D11" s="273" t="s">
        <v>134</v>
      </c>
      <c r="E11" s="274"/>
      <c r="F11" s="275"/>
      <c r="G11" s="85"/>
      <c r="H11" s="282">
        <v>840602</v>
      </c>
      <c r="I11" s="132">
        <f aca="true" t="shared" si="2" ref="I11:I22">H11</f>
        <v>840602</v>
      </c>
      <c r="J11" s="132"/>
      <c r="K11" s="133"/>
      <c r="L11" s="133"/>
      <c r="M11" s="284">
        <v>418264.97</v>
      </c>
      <c r="N11" s="132">
        <f aca="true" t="shared" si="3" ref="N11:N23">M11</f>
        <v>418264.97</v>
      </c>
      <c r="O11" s="133"/>
      <c r="P11" s="133">
        <f t="shared" si="0"/>
        <v>-422337.03</v>
      </c>
      <c r="Q11" s="133">
        <f>SUM(O11:P11)</f>
        <v>-422337.03</v>
      </c>
    </row>
    <row r="12" spans="1:17" ht="51.75" customHeight="1">
      <c r="A12" s="1"/>
      <c r="B12" s="1"/>
      <c r="C12" s="120"/>
      <c r="D12" s="273" t="s">
        <v>135</v>
      </c>
      <c r="E12" s="274"/>
      <c r="F12" s="275"/>
      <c r="G12" s="85"/>
      <c r="H12" s="282">
        <v>360260</v>
      </c>
      <c r="I12" s="132">
        <f t="shared" si="2"/>
        <v>360260</v>
      </c>
      <c r="J12" s="132"/>
      <c r="K12" s="133"/>
      <c r="L12" s="133"/>
      <c r="M12" s="284">
        <v>346758</v>
      </c>
      <c r="N12" s="132">
        <f t="shared" si="3"/>
        <v>346758</v>
      </c>
      <c r="O12" s="133"/>
      <c r="P12" s="133">
        <f t="shared" si="0"/>
        <v>-13502</v>
      </c>
      <c r="Q12" s="133">
        <f t="shared" si="1"/>
        <v>-13502</v>
      </c>
    </row>
    <row r="13" spans="1:17" ht="30" customHeight="1">
      <c r="A13" s="1"/>
      <c r="B13" s="1"/>
      <c r="C13" s="120"/>
      <c r="D13" s="273" t="s">
        <v>136</v>
      </c>
      <c r="E13" s="274"/>
      <c r="F13" s="275"/>
      <c r="G13" s="85"/>
      <c r="H13" s="282">
        <v>130000</v>
      </c>
      <c r="I13" s="132">
        <f t="shared" si="2"/>
        <v>130000</v>
      </c>
      <c r="J13" s="132"/>
      <c r="K13" s="133"/>
      <c r="L13" s="133"/>
      <c r="M13" s="284">
        <v>129993.6</v>
      </c>
      <c r="N13" s="132">
        <f t="shared" si="3"/>
        <v>129993.6</v>
      </c>
      <c r="O13" s="133"/>
      <c r="P13" s="133">
        <f t="shared" si="0"/>
        <v>-6.399999999994179</v>
      </c>
      <c r="Q13" s="133">
        <f t="shared" si="1"/>
        <v>-6.399999999994179</v>
      </c>
    </row>
    <row r="14" spans="1:17" ht="26.25" customHeight="1">
      <c r="A14" s="1"/>
      <c r="B14" s="1"/>
      <c r="C14" s="120"/>
      <c r="D14" s="273" t="s">
        <v>137</v>
      </c>
      <c r="E14" s="274"/>
      <c r="F14" s="275"/>
      <c r="G14" s="85"/>
      <c r="H14" s="282">
        <v>364180</v>
      </c>
      <c r="I14" s="132">
        <f t="shared" si="2"/>
        <v>364180</v>
      </c>
      <c r="J14" s="132"/>
      <c r="K14" s="133"/>
      <c r="L14" s="133"/>
      <c r="M14" s="284">
        <v>345037</v>
      </c>
      <c r="N14" s="132">
        <f t="shared" si="3"/>
        <v>345037</v>
      </c>
      <c r="O14" s="133"/>
      <c r="P14" s="133">
        <f t="shared" si="0"/>
        <v>-19143</v>
      </c>
      <c r="Q14" s="133">
        <f t="shared" si="1"/>
        <v>-19143</v>
      </c>
    </row>
    <row r="15" spans="1:17" ht="33.75" customHeight="1">
      <c r="A15" s="1"/>
      <c r="B15" s="1"/>
      <c r="C15" s="120"/>
      <c r="D15" s="276" t="s">
        <v>138</v>
      </c>
      <c r="E15" s="277"/>
      <c r="F15" s="278"/>
      <c r="G15" s="85"/>
      <c r="H15" s="283">
        <v>2</v>
      </c>
      <c r="I15" s="132">
        <f t="shared" si="2"/>
        <v>2</v>
      </c>
      <c r="J15" s="132"/>
      <c r="K15" s="133"/>
      <c r="L15" s="133"/>
      <c r="M15" s="285">
        <v>2</v>
      </c>
      <c r="N15" s="132">
        <f t="shared" si="3"/>
        <v>2</v>
      </c>
      <c r="O15" s="133"/>
      <c r="P15" s="133">
        <f t="shared" si="0"/>
        <v>0</v>
      </c>
      <c r="Q15" s="133">
        <f t="shared" si="1"/>
        <v>0</v>
      </c>
    </row>
    <row r="16" spans="1:17" ht="36" customHeight="1">
      <c r="A16" s="1"/>
      <c r="C16" s="120"/>
      <c r="D16" s="279" t="s">
        <v>139</v>
      </c>
      <c r="E16" s="280"/>
      <c r="F16" s="281"/>
      <c r="G16" s="85"/>
      <c r="H16" s="283">
        <v>2</v>
      </c>
      <c r="I16" s="132">
        <f t="shared" si="2"/>
        <v>2</v>
      </c>
      <c r="J16" s="132"/>
      <c r="K16" s="133"/>
      <c r="L16" s="133"/>
      <c r="M16" s="285">
        <v>2</v>
      </c>
      <c r="N16" s="132">
        <f t="shared" si="3"/>
        <v>2</v>
      </c>
      <c r="O16" s="133"/>
      <c r="P16" s="133">
        <f aca="true" t="shared" si="4" ref="P16:P23">M16-H16</f>
        <v>0</v>
      </c>
      <c r="Q16" s="133">
        <f aca="true" t="shared" si="5" ref="Q16:Q23">SUM(O16:P16)</f>
        <v>0</v>
      </c>
    </row>
    <row r="17" spans="1:17" ht="34.5" customHeight="1">
      <c r="A17" s="1"/>
      <c r="C17" s="120"/>
      <c r="D17" s="273" t="s">
        <v>140</v>
      </c>
      <c r="E17" s="274"/>
      <c r="F17" s="275"/>
      <c r="G17" s="119"/>
      <c r="H17" s="283">
        <v>3</v>
      </c>
      <c r="I17" s="132">
        <f t="shared" si="2"/>
        <v>3</v>
      </c>
      <c r="J17" s="134"/>
      <c r="K17" s="135"/>
      <c r="L17" s="135"/>
      <c r="M17" s="285">
        <v>3</v>
      </c>
      <c r="N17" s="132">
        <f t="shared" si="3"/>
        <v>3</v>
      </c>
      <c r="O17" s="133"/>
      <c r="P17" s="133">
        <f t="shared" si="4"/>
        <v>0</v>
      </c>
      <c r="Q17" s="133">
        <f t="shared" si="5"/>
        <v>0</v>
      </c>
    </row>
    <row r="18" spans="1:17" ht="39" customHeight="1">
      <c r="A18" s="1"/>
      <c r="C18" s="120"/>
      <c r="D18" s="273" t="s">
        <v>141</v>
      </c>
      <c r="E18" s="274"/>
      <c r="F18" s="275"/>
      <c r="G18" s="119"/>
      <c r="H18" s="283">
        <v>37</v>
      </c>
      <c r="I18" s="132">
        <f t="shared" si="2"/>
        <v>37</v>
      </c>
      <c r="J18" s="134"/>
      <c r="K18" s="135"/>
      <c r="L18" s="135"/>
      <c r="M18" s="285">
        <v>37</v>
      </c>
      <c r="N18" s="132">
        <f t="shared" si="3"/>
        <v>37</v>
      </c>
      <c r="O18" s="133"/>
      <c r="P18" s="133">
        <f t="shared" si="4"/>
        <v>0</v>
      </c>
      <c r="Q18" s="133">
        <f t="shared" si="5"/>
        <v>0</v>
      </c>
    </row>
    <row r="19" spans="1:22" ht="36" customHeight="1">
      <c r="A19" s="1"/>
      <c r="C19" s="120"/>
      <c r="D19" s="273" t="s">
        <v>142</v>
      </c>
      <c r="E19" s="274"/>
      <c r="F19" s="275"/>
      <c r="G19" s="93"/>
      <c r="H19" s="283">
        <v>6</v>
      </c>
      <c r="I19" s="132">
        <f t="shared" si="2"/>
        <v>6</v>
      </c>
      <c r="J19" s="132"/>
      <c r="K19" s="133"/>
      <c r="L19" s="133"/>
      <c r="M19" s="285">
        <v>6</v>
      </c>
      <c r="N19" s="132">
        <f t="shared" si="3"/>
        <v>6</v>
      </c>
      <c r="O19" s="133"/>
      <c r="P19" s="133">
        <f t="shared" si="4"/>
        <v>0</v>
      </c>
      <c r="Q19" s="133">
        <f t="shared" si="5"/>
        <v>0</v>
      </c>
      <c r="U19" s="116"/>
      <c r="V19" s="37"/>
    </row>
    <row r="20" spans="1:22" ht="36" customHeight="1">
      <c r="A20" s="1"/>
      <c r="C20" s="120"/>
      <c r="D20" s="273" t="s">
        <v>143</v>
      </c>
      <c r="E20" s="274"/>
      <c r="F20" s="275"/>
      <c r="G20" s="93"/>
      <c r="H20" s="283">
        <v>256</v>
      </c>
      <c r="I20" s="132">
        <f t="shared" si="2"/>
        <v>256</v>
      </c>
      <c r="J20" s="132"/>
      <c r="K20" s="133"/>
      <c r="L20" s="133"/>
      <c r="M20" s="285">
        <v>120</v>
      </c>
      <c r="N20" s="132">
        <f t="shared" si="3"/>
        <v>120</v>
      </c>
      <c r="O20" s="133"/>
      <c r="P20" s="133"/>
      <c r="Q20" s="133"/>
      <c r="U20" s="116"/>
      <c r="V20" s="37"/>
    </row>
    <row r="21" spans="1:22" ht="36" customHeight="1">
      <c r="A21" s="1"/>
      <c r="C21" s="120"/>
      <c r="D21" s="273" t="s">
        <v>144</v>
      </c>
      <c r="E21" s="274"/>
      <c r="F21" s="275"/>
      <c r="G21" s="93"/>
      <c r="H21" s="283">
        <v>4</v>
      </c>
      <c r="I21" s="132">
        <f t="shared" si="2"/>
        <v>4</v>
      </c>
      <c r="J21" s="132"/>
      <c r="K21" s="133"/>
      <c r="L21" s="133"/>
      <c r="M21" s="285">
        <v>4</v>
      </c>
      <c r="N21" s="132">
        <f t="shared" si="3"/>
        <v>4</v>
      </c>
      <c r="O21" s="133"/>
      <c r="P21" s="133"/>
      <c r="Q21" s="133"/>
      <c r="U21" s="116"/>
      <c r="V21" s="37"/>
    </row>
    <row r="22" spans="1:22" ht="55.5" customHeight="1">
      <c r="A22" s="1"/>
      <c r="C22" s="120"/>
      <c r="D22" s="273" t="s">
        <v>145</v>
      </c>
      <c r="E22" s="274"/>
      <c r="F22" s="275"/>
      <c r="G22" s="93"/>
      <c r="H22" s="283">
        <v>256</v>
      </c>
      <c r="I22" s="132">
        <f t="shared" si="2"/>
        <v>256</v>
      </c>
      <c r="J22" s="134"/>
      <c r="K22" s="135"/>
      <c r="L22" s="135"/>
      <c r="M22" s="285">
        <v>120</v>
      </c>
      <c r="N22" s="132">
        <f t="shared" si="3"/>
        <v>120</v>
      </c>
      <c r="O22" s="135"/>
      <c r="P22" s="135">
        <f t="shared" si="4"/>
        <v>-136</v>
      </c>
      <c r="Q22" s="135">
        <f t="shared" si="5"/>
        <v>-136</v>
      </c>
      <c r="U22" s="116"/>
      <c r="V22" s="37"/>
    </row>
    <row r="23" spans="1:22" ht="31.5" customHeight="1">
      <c r="A23" s="1"/>
      <c r="C23" s="120"/>
      <c r="D23" s="276" t="s">
        <v>146</v>
      </c>
      <c r="E23" s="277"/>
      <c r="F23" s="278"/>
      <c r="G23" s="93"/>
      <c r="H23" s="283">
        <v>256</v>
      </c>
      <c r="I23" s="132">
        <f>SUM(G23:H23)</f>
        <v>256</v>
      </c>
      <c r="J23" s="134"/>
      <c r="K23" s="135"/>
      <c r="L23" s="135"/>
      <c r="M23" s="285">
        <v>120</v>
      </c>
      <c r="N23" s="132">
        <f t="shared" si="3"/>
        <v>120</v>
      </c>
      <c r="O23" s="135"/>
      <c r="P23" s="133">
        <f t="shared" si="4"/>
        <v>-136</v>
      </c>
      <c r="Q23" s="135">
        <f t="shared" si="5"/>
        <v>-136</v>
      </c>
      <c r="U23" s="116"/>
      <c r="V23" s="37"/>
    </row>
    <row r="24" spans="1:22" ht="25.5" customHeight="1" hidden="1">
      <c r="A24" s="1"/>
      <c r="B24" s="1"/>
      <c r="C24" s="20"/>
      <c r="D24" s="211"/>
      <c r="E24" s="212"/>
      <c r="F24" s="213"/>
      <c r="G24" s="93"/>
      <c r="H24" s="93"/>
      <c r="I24" s="93"/>
      <c r="J24" s="93"/>
      <c r="K24" s="96"/>
      <c r="L24" s="96"/>
      <c r="M24" s="96"/>
      <c r="N24" s="93"/>
      <c r="O24" s="96"/>
      <c r="P24" s="96"/>
      <c r="Q24" s="96"/>
      <c r="U24" s="116"/>
      <c r="V24" s="37"/>
    </row>
    <row r="25" spans="1:22" ht="25.5" customHeight="1" hidden="1">
      <c r="A25" s="1"/>
      <c r="B25" s="1"/>
      <c r="C25" s="20"/>
      <c r="D25" s="211"/>
      <c r="E25" s="212"/>
      <c r="F25" s="213"/>
      <c r="G25" s="93"/>
      <c r="H25" s="93"/>
      <c r="I25" s="93"/>
      <c r="J25" s="93"/>
      <c r="K25" s="96"/>
      <c r="L25" s="96"/>
      <c r="M25" s="96"/>
      <c r="N25" s="93"/>
      <c r="O25" s="96"/>
      <c r="P25" s="96"/>
      <c r="Q25" s="96"/>
      <c r="U25" s="116"/>
      <c r="V25" s="37"/>
    </row>
    <row r="26" spans="1:22" ht="25.5" customHeight="1" hidden="1">
      <c r="A26" s="1"/>
      <c r="B26" s="1"/>
      <c r="C26" s="20"/>
      <c r="D26" s="211"/>
      <c r="E26" s="212"/>
      <c r="F26" s="213"/>
      <c r="G26" s="93"/>
      <c r="H26" s="93"/>
      <c r="I26" s="93"/>
      <c r="J26" s="93"/>
      <c r="K26" s="96"/>
      <c r="L26" s="96"/>
      <c r="M26" s="96"/>
      <c r="N26" s="93"/>
      <c r="O26" s="96"/>
      <c r="P26" s="96"/>
      <c r="Q26" s="96"/>
      <c r="U26" s="116"/>
      <c r="V26" s="37"/>
    </row>
    <row r="27" spans="1:22" ht="36.75" customHeight="1" hidden="1">
      <c r="A27" s="1"/>
      <c r="B27" s="1"/>
      <c r="C27" s="20"/>
      <c r="D27" s="214"/>
      <c r="E27" s="214"/>
      <c r="F27" s="214"/>
      <c r="G27" s="93"/>
      <c r="H27" s="93"/>
      <c r="I27" s="93"/>
      <c r="J27" s="93"/>
      <c r="K27" s="96"/>
      <c r="L27" s="96"/>
      <c r="M27" s="96"/>
      <c r="N27" s="93"/>
      <c r="O27" s="96"/>
      <c r="P27" s="96"/>
      <c r="Q27" s="96"/>
      <c r="U27" s="37"/>
      <c r="V27" s="37"/>
    </row>
    <row r="28" spans="1:17" ht="49.5" customHeight="1" hidden="1">
      <c r="A28" s="1"/>
      <c r="B28" s="1"/>
      <c r="C28" s="20"/>
      <c r="D28" s="214"/>
      <c r="E28" s="214"/>
      <c r="F28" s="214"/>
      <c r="G28" s="93"/>
      <c r="H28" s="93"/>
      <c r="I28" s="93"/>
      <c r="J28" s="93"/>
      <c r="K28" s="96"/>
      <c r="L28" s="96"/>
      <c r="M28" s="96"/>
      <c r="N28" s="93"/>
      <c r="O28" s="96"/>
      <c r="P28" s="96"/>
      <c r="Q28" s="96"/>
    </row>
    <row r="29" spans="1:17" ht="13.5" customHeight="1" hidden="1">
      <c r="A29" s="1"/>
      <c r="B29" s="1"/>
      <c r="C29" s="20"/>
      <c r="D29" s="198"/>
      <c r="E29" s="199"/>
      <c r="F29" s="199"/>
      <c r="G29" s="199"/>
      <c r="H29" s="199"/>
      <c r="I29" s="199"/>
      <c r="J29" s="199"/>
      <c r="K29" s="199"/>
      <c r="L29" s="199"/>
      <c r="M29" s="199"/>
      <c r="N29" s="199"/>
      <c r="O29" s="199"/>
      <c r="P29" s="199"/>
      <c r="Q29" s="199"/>
    </row>
    <row r="30" spans="1:17" ht="52.5" customHeight="1">
      <c r="A30" s="1"/>
      <c r="B30" s="1"/>
      <c r="C30" s="186" t="s">
        <v>147</v>
      </c>
      <c r="D30" s="187"/>
      <c r="E30" s="187"/>
      <c r="F30" s="187"/>
      <c r="G30" s="187"/>
      <c r="H30" s="187"/>
      <c r="I30" s="187"/>
      <c r="J30" s="187"/>
      <c r="K30" s="187"/>
      <c r="L30" s="187"/>
      <c r="M30" s="187"/>
      <c r="N30" s="187"/>
      <c r="O30" s="187"/>
      <c r="P30" s="187"/>
      <c r="Q30" s="188"/>
    </row>
    <row r="31" spans="1:17" ht="13.5" customHeight="1">
      <c r="A31" s="1"/>
      <c r="B31" s="1"/>
      <c r="C31" s="286" t="s">
        <v>52</v>
      </c>
      <c r="D31" s="215" t="s">
        <v>51</v>
      </c>
      <c r="E31" s="216"/>
      <c r="F31" s="216"/>
      <c r="G31" s="217"/>
      <c r="H31" s="217"/>
      <c r="I31" s="217"/>
      <c r="J31" s="217"/>
      <c r="K31" s="217"/>
      <c r="L31" s="217"/>
      <c r="M31" s="217"/>
      <c r="N31" s="217"/>
      <c r="O31" s="217"/>
      <c r="P31" s="217"/>
      <c r="Q31" s="218"/>
    </row>
    <row r="32" spans="1:17" ht="31.5" customHeight="1">
      <c r="A32" s="1"/>
      <c r="B32" s="1"/>
      <c r="C32" s="71"/>
      <c r="D32" s="279" t="s">
        <v>148</v>
      </c>
      <c r="E32" s="280"/>
      <c r="F32" s="281"/>
      <c r="G32" s="109"/>
      <c r="H32" s="287">
        <v>3</v>
      </c>
      <c r="I32" s="288">
        <f>H32</f>
        <v>3</v>
      </c>
      <c r="J32" s="180"/>
      <c r="K32" s="180"/>
      <c r="L32" s="21"/>
      <c r="M32" s="288">
        <v>3</v>
      </c>
      <c r="N32" s="288">
        <f>M32</f>
        <v>3</v>
      </c>
      <c r="O32" s="96"/>
      <c r="P32" s="95">
        <f>M32-H32</f>
        <v>0</v>
      </c>
      <c r="Q32" s="95">
        <f>P32</f>
        <v>0</v>
      </c>
    </row>
    <row r="33" spans="1:17" ht="21" customHeight="1">
      <c r="A33" s="1"/>
      <c r="B33" s="1"/>
      <c r="C33" s="71"/>
      <c r="D33" s="273" t="s">
        <v>149</v>
      </c>
      <c r="E33" s="274"/>
      <c r="F33" s="275"/>
      <c r="G33" s="109"/>
      <c r="H33" s="287">
        <v>37</v>
      </c>
      <c r="I33" s="288">
        <f aca="true" t="shared" si="6" ref="I33:I40">H33</f>
        <v>37</v>
      </c>
      <c r="J33" s="180"/>
      <c r="K33" s="180"/>
      <c r="L33" s="21"/>
      <c r="M33" s="288">
        <v>37</v>
      </c>
      <c r="N33" s="288">
        <f aca="true" t="shared" si="7" ref="N33:N40">M33</f>
        <v>37</v>
      </c>
      <c r="O33" s="96"/>
      <c r="P33" s="95">
        <f aca="true" t="shared" si="8" ref="P33:P40">M33-H33</f>
        <v>0</v>
      </c>
      <c r="Q33" s="95">
        <f aca="true" t="shared" si="9" ref="Q33:Q40">P33</f>
        <v>0</v>
      </c>
    </row>
    <row r="34" spans="1:17" ht="26.25" customHeight="1">
      <c r="A34" s="1"/>
      <c r="B34" s="1"/>
      <c r="C34" s="71"/>
      <c r="D34" s="273" t="s">
        <v>150</v>
      </c>
      <c r="E34" s="274"/>
      <c r="F34" s="275"/>
      <c r="G34" s="109"/>
      <c r="H34" s="287">
        <v>4</v>
      </c>
      <c r="I34" s="288">
        <f t="shared" si="6"/>
        <v>4</v>
      </c>
      <c r="J34" s="180"/>
      <c r="K34" s="180"/>
      <c r="L34" s="21"/>
      <c r="M34" s="288">
        <v>4</v>
      </c>
      <c r="N34" s="288">
        <f t="shared" si="7"/>
        <v>4</v>
      </c>
      <c r="O34" s="96"/>
      <c r="P34" s="95">
        <f t="shared" si="8"/>
        <v>0</v>
      </c>
      <c r="Q34" s="95">
        <f t="shared" si="9"/>
        <v>0</v>
      </c>
    </row>
    <row r="35" spans="1:17" ht="21.75" customHeight="1">
      <c r="A35" s="1"/>
      <c r="B35" s="1"/>
      <c r="C35" s="71"/>
      <c r="D35" s="273" t="s">
        <v>151</v>
      </c>
      <c r="E35" s="274"/>
      <c r="F35" s="275"/>
      <c r="G35" s="109"/>
      <c r="H35" s="287">
        <v>6</v>
      </c>
      <c r="I35" s="288">
        <f t="shared" si="6"/>
        <v>6</v>
      </c>
      <c r="J35" s="180"/>
      <c r="K35" s="180"/>
      <c r="L35" s="21"/>
      <c r="M35" s="288">
        <v>6</v>
      </c>
      <c r="N35" s="288">
        <f t="shared" si="7"/>
        <v>6</v>
      </c>
      <c r="O35" s="96"/>
      <c r="P35" s="95">
        <f t="shared" si="8"/>
        <v>0</v>
      </c>
      <c r="Q35" s="95">
        <f t="shared" si="9"/>
        <v>0</v>
      </c>
    </row>
    <row r="36" spans="1:17" ht="20.25" customHeight="1">
      <c r="A36" s="1"/>
      <c r="B36" s="1"/>
      <c r="C36" s="71"/>
      <c r="D36" s="273" t="s">
        <v>152</v>
      </c>
      <c r="E36" s="274"/>
      <c r="F36" s="275"/>
      <c r="G36" s="109"/>
      <c r="H36" s="287">
        <v>256</v>
      </c>
      <c r="I36" s="288">
        <f t="shared" si="6"/>
        <v>256</v>
      </c>
      <c r="J36" s="180"/>
      <c r="K36" s="180"/>
      <c r="L36" s="21"/>
      <c r="M36" s="288">
        <v>120</v>
      </c>
      <c r="N36" s="288">
        <f t="shared" si="7"/>
        <v>120</v>
      </c>
      <c r="O36" s="96"/>
      <c r="P36" s="95">
        <f t="shared" si="8"/>
        <v>-136</v>
      </c>
      <c r="Q36" s="95">
        <f t="shared" si="9"/>
        <v>-136</v>
      </c>
    </row>
    <row r="37" spans="1:17" ht="21" customHeight="1">
      <c r="A37" s="1"/>
      <c r="B37" s="1"/>
      <c r="C37" s="71"/>
      <c r="D37" s="273" t="s">
        <v>153</v>
      </c>
      <c r="E37" s="274"/>
      <c r="F37" s="275"/>
      <c r="G37" s="109"/>
      <c r="H37" s="287">
        <v>256</v>
      </c>
      <c r="I37" s="288">
        <f t="shared" si="6"/>
        <v>256</v>
      </c>
      <c r="J37" s="180"/>
      <c r="K37" s="180"/>
      <c r="L37" s="21"/>
      <c r="M37" s="288">
        <v>120</v>
      </c>
      <c r="N37" s="288">
        <f t="shared" si="7"/>
        <v>120</v>
      </c>
      <c r="O37" s="96"/>
      <c r="P37" s="95">
        <f t="shared" si="8"/>
        <v>-136</v>
      </c>
      <c r="Q37" s="95">
        <f t="shared" si="9"/>
        <v>-136</v>
      </c>
    </row>
    <row r="38" spans="1:17" ht="24.75" customHeight="1">
      <c r="A38" s="1"/>
      <c r="B38" s="1"/>
      <c r="C38" s="71"/>
      <c r="D38" s="273" t="s">
        <v>154</v>
      </c>
      <c r="E38" s="274"/>
      <c r="F38" s="275"/>
      <c r="G38" s="109"/>
      <c r="H38" s="287">
        <v>256</v>
      </c>
      <c r="I38" s="288">
        <f t="shared" si="6"/>
        <v>256</v>
      </c>
      <c r="J38" s="180"/>
      <c r="K38" s="180"/>
      <c r="L38" s="21"/>
      <c r="M38" s="288">
        <v>120</v>
      </c>
      <c r="N38" s="288">
        <f t="shared" si="7"/>
        <v>120</v>
      </c>
      <c r="O38" s="96"/>
      <c r="P38" s="95">
        <f t="shared" si="8"/>
        <v>-136</v>
      </c>
      <c r="Q38" s="95">
        <f t="shared" si="9"/>
        <v>-136</v>
      </c>
    </row>
    <row r="39" spans="1:17" ht="24.75" customHeight="1">
      <c r="A39" s="1"/>
      <c r="B39" s="1"/>
      <c r="C39" s="71"/>
      <c r="D39" s="273" t="s">
        <v>155</v>
      </c>
      <c r="E39" s="274"/>
      <c r="F39" s="275"/>
      <c r="G39" s="109"/>
      <c r="H39" s="287">
        <v>2</v>
      </c>
      <c r="I39" s="288">
        <f t="shared" si="6"/>
        <v>2</v>
      </c>
      <c r="J39" s="180"/>
      <c r="K39" s="180"/>
      <c r="L39" s="21"/>
      <c r="M39" s="288">
        <v>2</v>
      </c>
      <c r="N39" s="288">
        <f t="shared" si="7"/>
        <v>2</v>
      </c>
      <c r="O39" s="96"/>
      <c r="P39" s="95">
        <f t="shared" si="8"/>
        <v>0</v>
      </c>
      <c r="Q39" s="95">
        <f t="shared" si="9"/>
        <v>0</v>
      </c>
    </row>
    <row r="40" spans="1:17" ht="31.5" customHeight="1">
      <c r="A40" s="1"/>
      <c r="B40" s="1"/>
      <c r="C40" s="71"/>
      <c r="D40" s="276" t="s">
        <v>156</v>
      </c>
      <c r="E40" s="277"/>
      <c r="F40" s="278"/>
      <c r="G40" s="109"/>
      <c r="H40" s="287">
        <v>2</v>
      </c>
      <c r="I40" s="288">
        <f t="shared" si="6"/>
        <v>2</v>
      </c>
      <c r="J40" s="180"/>
      <c r="K40" s="180"/>
      <c r="L40" s="21"/>
      <c r="M40" s="288">
        <v>2</v>
      </c>
      <c r="N40" s="288">
        <f t="shared" si="7"/>
        <v>2</v>
      </c>
      <c r="O40" s="96"/>
      <c r="P40" s="95">
        <f t="shared" si="8"/>
        <v>0</v>
      </c>
      <c r="Q40" s="95">
        <f t="shared" si="9"/>
        <v>0</v>
      </c>
    </row>
    <row r="41" spans="1:22" ht="33" customHeight="1" hidden="1">
      <c r="A41" s="1"/>
      <c r="B41" s="1"/>
      <c r="C41" s="117"/>
      <c r="D41" s="177"/>
      <c r="E41" s="178"/>
      <c r="F41" s="179"/>
      <c r="G41" s="109"/>
      <c r="H41" s="109"/>
      <c r="I41" s="93"/>
      <c r="J41" s="180"/>
      <c r="K41" s="180"/>
      <c r="L41" s="21"/>
      <c r="M41" s="94"/>
      <c r="N41" s="94"/>
      <c r="O41" s="95"/>
      <c r="P41" s="95"/>
      <c r="Q41" s="95"/>
      <c r="V41" s="121"/>
    </row>
    <row r="42" spans="1:17" ht="33" customHeight="1" hidden="1">
      <c r="A42" s="1"/>
      <c r="B42" s="1"/>
      <c r="C42" s="117"/>
      <c r="D42" s="177"/>
      <c r="E42" s="178"/>
      <c r="F42" s="179"/>
      <c r="G42" s="109"/>
      <c r="H42" s="109"/>
      <c r="I42" s="93"/>
      <c r="J42" s="180"/>
      <c r="K42" s="180"/>
      <c r="L42" s="21"/>
      <c r="M42" s="94"/>
      <c r="N42" s="94"/>
      <c r="O42" s="95"/>
      <c r="P42" s="95"/>
      <c r="Q42" s="95"/>
    </row>
    <row r="43" spans="1:17" ht="33" customHeight="1" hidden="1">
      <c r="A43" s="1"/>
      <c r="B43" s="1"/>
      <c r="C43" s="303"/>
      <c r="D43" s="304"/>
      <c r="E43" s="305"/>
      <c r="F43" s="306"/>
      <c r="G43" s="307"/>
      <c r="H43" s="307"/>
      <c r="I43" s="289"/>
      <c r="J43" s="308"/>
      <c r="K43" s="308"/>
      <c r="L43" s="309"/>
      <c r="M43" s="310"/>
      <c r="N43" s="310"/>
      <c r="O43" s="291"/>
      <c r="P43" s="291"/>
      <c r="Q43" s="291"/>
    </row>
    <row r="44" spans="1:17" ht="33" customHeight="1">
      <c r="A44" s="1"/>
      <c r="B44" s="1"/>
      <c r="C44" s="311" t="s">
        <v>172</v>
      </c>
      <c r="D44" s="312"/>
      <c r="E44" s="312"/>
      <c r="F44" s="312"/>
      <c r="G44" s="312"/>
      <c r="H44" s="312"/>
      <c r="I44" s="312"/>
      <c r="J44" s="312"/>
      <c r="K44" s="312"/>
      <c r="L44" s="312"/>
      <c r="M44" s="312"/>
      <c r="N44" s="312"/>
      <c r="O44" s="312"/>
      <c r="P44" s="312"/>
      <c r="Q44" s="313"/>
    </row>
    <row r="45" spans="1:17" ht="9.75" customHeight="1">
      <c r="A45" s="1"/>
      <c r="B45" s="1"/>
      <c r="C45" s="208"/>
      <c r="D45" s="209"/>
      <c r="E45" s="209"/>
      <c r="F45" s="209"/>
      <c r="G45" s="209"/>
      <c r="H45" s="209"/>
      <c r="I45" s="209"/>
      <c r="J45" s="209"/>
      <c r="K45" s="209"/>
      <c r="L45" s="209"/>
      <c r="M45" s="209"/>
      <c r="N45" s="209"/>
      <c r="O45" s="209"/>
      <c r="P45" s="209"/>
      <c r="Q45" s="210"/>
    </row>
    <row r="46" spans="1:17" ht="20.25" customHeight="1">
      <c r="A46" s="1"/>
      <c r="B46" s="1"/>
      <c r="C46" s="67">
        <v>3</v>
      </c>
      <c r="D46" s="172" t="s">
        <v>50</v>
      </c>
      <c r="E46" s="173"/>
      <c r="F46" s="173"/>
      <c r="G46" s="173"/>
      <c r="H46" s="173"/>
      <c r="I46" s="173"/>
      <c r="J46" s="173"/>
      <c r="K46" s="173"/>
      <c r="L46" s="173"/>
      <c r="M46" s="173"/>
      <c r="N46" s="173"/>
      <c r="O46" s="173"/>
      <c r="P46" s="173"/>
      <c r="Q46" s="173"/>
    </row>
    <row r="47" spans="1:17" ht="20.25" customHeight="1">
      <c r="A47" s="1"/>
      <c r="B47" s="1"/>
      <c r="C47" s="118"/>
      <c r="D47" s="279" t="s">
        <v>157</v>
      </c>
      <c r="E47" s="280"/>
      <c r="F47" s="281"/>
      <c r="G47" s="93"/>
      <c r="H47" s="314">
        <v>9900</v>
      </c>
      <c r="I47" s="136">
        <f>H47</f>
        <v>9900</v>
      </c>
      <c r="J47" s="137"/>
      <c r="K47" s="138"/>
      <c r="L47" s="138"/>
      <c r="M47" s="315">
        <v>9900</v>
      </c>
      <c r="N47" s="136">
        <f>M47</f>
        <v>9900</v>
      </c>
      <c r="O47" s="139"/>
      <c r="P47" s="139">
        <f>M47-H47</f>
        <v>0</v>
      </c>
      <c r="Q47" s="139">
        <f>P47</f>
        <v>0</v>
      </c>
    </row>
    <row r="48" spans="1:17" ht="20.25" customHeight="1">
      <c r="A48" s="1"/>
      <c r="B48" s="1"/>
      <c r="C48" s="118"/>
      <c r="D48" s="273" t="s">
        <v>158</v>
      </c>
      <c r="E48" s="274"/>
      <c r="F48" s="275"/>
      <c r="G48" s="93"/>
      <c r="H48" s="314">
        <v>8862.16</v>
      </c>
      <c r="I48" s="136">
        <f aca="true" t="shared" si="10" ref="I48:I53">H48</f>
        <v>8862.16</v>
      </c>
      <c r="J48" s="93"/>
      <c r="K48" s="96"/>
      <c r="L48" s="96"/>
      <c r="M48" s="315">
        <v>8862.12</v>
      </c>
      <c r="N48" s="136">
        <f aca="true" t="shared" si="11" ref="N48:N53">M48</f>
        <v>8862.12</v>
      </c>
      <c r="O48" s="95"/>
      <c r="P48" s="139">
        <f aca="true" t="shared" si="12" ref="P48:P53">M48-H48</f>
        <v>-0.039999999999054126</v>
      </c>
      <c r="Q48" s="139">
        <f aca="true" t="shared" si="13" ref="Q48:Q53">P48</f>
        <v>-0.039999999999054126</v>
      </c>
    </row>
    <row r="49" spans="1:17" ht="28.5" customHeight="1">
      <c r="A49" s="1"/>
      <c r="B49" s="1"/>
      <c r="C49" s="292"/>
      <c r="D49" s="293" t="s">
        <v>159</v>
      </c>
      <c r="E49" s="294"/>
      <c r="F49" s="295"/>
      <c r="G49" s="93"/>
      <c r="H49" s="314">
        <v>3229.57</v>
      </c>
      <c r="I49" s="136">
        <f t="shared" si="10"/>
        <v>3229.57</v>
      </c>
      <c r="J49" s="93"/>
      <c r="K49" s="96"/>
      <c r="L49" s="96"/>
      <c r="M49" s="315">
        <v>2827.4414</v>
      </c>
      <c r="N49" s="136">
        <f t="shared" si="11"/>
        <v>2827.4414</v>
      </c>
      <c r="O49" s="95"/>
      <c r="P49" s="139">
        <f t="shared" si="12"/>
        <v>-402.1286</v>
      </c>
      <c r="Q49" s="139">
        <f t="shared" si="13"/>
        <v>-402.1286</v>
      </c>
    </row>
    <row r="50" spans="1:17" ht="28.5" customHeight="1">
      <c r="A50" s="1"/>
      <c r="B50" s="1"/>
      <c r="C50" s="118"/>
      <c r="D50" s="299" t="s">
        <v>160</v>
      </c>
      <c r="E50" s="299"/>
      <c r="F50" s="299"/>
      <c r="G50" s="289"/>
      <c r="H50" s="314">
        <v>18000</v>
      </c>
      <c r="I50" s="136">
        <f t="shared" si="10"/>
        <v>18000</v>
      </c>
      <c r="J50" s="289"/>
      <c r="K50" s="290"/>
      <c r="L50" s="290"/>
      <c r="M50" s="315">
        <v>18000</v>
      </c>
      <c r="N50" s="136">
        <f t="shared" si="11"/>
        <v>18000</v>
      </c>
      <c r="O50" s="291"/>
      <c r="P50" s="139">
        <f t="shared" si="12"/>
        <v>0</v>
      </c>
      <c r="Q50" s="139">
        <f t="shared" si="13"/>
        <v>0</v>
      </c>
    </row>
    <row r="51" spans="1:17" ht="28.5" customHeight="1">
      <c r="A51" s="1"/>
      <c r="B51" s="1"/>
      <c r="C51" s="118"/>
      <c r="D51" s="299" t="s">
        <v>161</v>
      </c>
      <c r="E51" s="299"/>
      <c r="F51" s="299"/>
      <c r="G51" s="289"/>
      <c r="H51" s="314">
        <v>321.74</v>
      </c>
      <c r="I51" s="136">
        <f t="shared" si="10"/>
        <v>321.74</v>
      </c>
      <c r="J51" s="289"/>
      <c r="K51" s="290"/>
      <c r="L51" s="290"/>
      <c r="M51" s="315">
        <v>321.74</v>
      </c>
      <c r="N51" s="136">
        <f t="shared" si="11"/>
        <v>321.74</v>
      </c>
      <c r="O51" s="291"/>
      <c r="P51" s="139">
        <f t="shared" si="12"/>
        <v>0</v>
      </c>
      <c r="Q51" s="139">
        <f t="shared" si="13"/>
        <v>0</v>
      </c>
    </row>
    <row r="52" spans="1:17" ht="28.5" customHeight="1">
      <c r="A52" s="1"/>
      <c r="B52" s="1"/>
      <c r="C52" s="118"/>
      <c r="D52" s="299" t="s">
        <v>162</v>
      </c>
      <c r="E52" s="299"/>
      <c r="F52" s="299"/>
      <c r="G52" s="289"/>
      <c r="H52" s="314">
        <v>336.36</v>
      </c>
      <c r="I52" s="136">
        <f t="shared" si="10"/>
        <v>336.36</v>
      </c>
      <c r="J52" s="289"/>
      <c r="K52" s="290"/>
      <c r="L52" s="290"/>
      <c r="M52" s="315">
        <v>336.36</v>
      </c>
      <c r="N52" s="136">
        <f t="shared" si="11"/>
        <v>336.36</v>
      </c>
      <c r="O52" s="291"/>
      <c r="P52" s="139">
        <f t="shared" si="12"/>
        <v>0</v>
      </c>
      <c r="Q52" s="139">
        <f t="shared" si="13"/>
        <v>0</v>
      </c>
    </row>
    <row r="53" spans="1:17" ht="28.5" customHeight="1">
      <c r="A53" s="1"/>
      <c r="B53" s="1"/>
      <c r="C53" s="118"/>
      <c r="D53" s="299" t="s">
        <v>163</v>
      </c>
      <c r="E53" s="299"/>
      <c r="F53" s="299"/>
      <c r="G53" s="289"/>
      <c r="H53" s="314">
        <v>65000</v>
      </c>
      <c r="I53" s="136">
        <f t="shared" si="10"/>
        <v>65000</v>
      </c>
      <c r="J53" s="289"/>
      <c r="K53" s="290"/>
      <c r="L53" s="290"/>
      <c r="M53" s="315">
        <v>65000</v>
      </c>
      <c r="N53" s="136">
        <f t="shared" si="11"/>
        <v>65000</v>
      </c>
      <c r="O53" s="291"/>
      <c r="P53" s="139">
        <f t="shared" si="12"/>
        <v>0</v>
      </c>
      <c r="Q53" s="139">
        <f t="shared" si="13"/>
        <v>0</v>
      </c>
    </row>
    <row r="54" spans="1:17" ht="16.5" customHeight="1">
      <c r="A54" s="1"/>
      <c r="B54" s="1"/>
      <c r="C54" s="296">
        <v>4</v>
      </c>
      <c r="D54" s="297" t="s">
        <v>126</v>
      </c>
      <c r="E54" s="298"/>
      <c r="F54" s="298"/>
      <c r="G54" s="173"/>
      <c r="H54" s="173"/>
      <c r="I54" s="173"/>
      <c r="J54" s="173"/>
      <c r="K54" s="173"/>
      <c r="L54" s="173"/>
      <c r="M54" s="173"/>
      <c r="N54" s="173"/>
      <c r="O54" s="173"/>
      <c r="P54" s="173"/>
      <c r="Q54" s="173"/>
    </row>
    <row r="55" spans="1:17" ht="36" customHeight="1">
      <c r="A55" s="1"/>
      <c r="B55" s="1"/>
      <c r="C55" s="118"/>
      <c r="D55" s="219" t="s">
        <v>164</v>
      </c>
      <c r="E55" s="220"/>
      <c r="F55" s="221"/>
      <c r="G55" s="93"/>
      <c r="H55" s="122">
        <v>100</v>
      </c>
      <c r="I55" s="122">
        <v>100</v>
      </c>
      <c r="J55" s="93"/>
      <c r="K55" s="96"/>
      <c r="L55" s="96"/>
      <c r="M55" s="122">
        <v>100</v>
      </c>
      <c r="N55" s="122">
        <v>100</v>
      </c>
      <c r="O55" s="95"/>
      <c r="P55" s="95">
        <f>M55-H55</f>
        <v>0</v>
      </c>
      <c r="Q55" s="95">
        <v>0</v>
      </c>
    </row>
    <row r="56" spans="1:17" ht="28.5" customHeight="1">
      <c r="A56" s="1"/>
      <c r="B56" s="1"/>
      <c r="C56" s="118"/>
      <c r="D56" s="222" t="s">
        <v>165</v>
      </c>
      <c r="E56" s="223"/>
      <c r="F56" s="224"/>
      <c r="G56" s="93"/>
      <c r="H56" s="122">
        <v>100</v>
      </c>
      <c r="I56" s="122">
        <v>100</v>
      </c>
      <c r="J56" s="93"/>
      <c r="K56" s="96"/>
      <c r="L56" s="96"/>
      <c r="M56" s="122">
        <v>100</v>
      </c>
      <c r="N56" s="122">
        <v>100</v>
      </c>
      <c r="O56" s="95"/>
      <c r="P56" s="95">
        <v>0</v>
      </c>
      <c r="Q56" s="95">
        <v>0</v>
      </c>
    </row>
    <row r="57" spans="1:17" ht="48" customHeight="1" hidden="1">
      <c r="A57" s="1"/>
      <c r="B57" s="1"/>
      <c r="C57" s="5"/>
      <c r="D57" s="176"/>
      <c r="E57" s="176"/>
      <c r="F57" s="176"/>
      <c r="G57" s="110"/>
      <c r="H57" s="111"/>
      <c r="I57" s="98"/>
      <c r="J57" s="189"/>
      <c r="K57" s="189"/>
      <c r="L57" s="99"/>
      <c r="M57" s="99"/>
      <c r="N57" s="97"/>
      <c r="O57" s="100"/>
      <c r="P57" s="100"/>
      <c r="Q57" s="100"/>
    </row>
    <row r="58" spans="1:17" ht="54" customHeight="1" hidden="1">
      <c r="A58" s="1"/>
      <c r="B58" s="1"/>
      <c r="C58" s="5"/>
      <c r="D58" s="176"/>
      <c r="E58" s="176"/>
      <c r="F58" s="176"/>
      <c r="G58" s="110"/>
      <c r="H58" s="111"/>
      <c r="I58" s="98"/>
      <c r="J58" s="189"/>
      <c r="K58" s="189"/>
      <c r="L58" s="99"/>
      <c r="M58" s="99"/>
      <c r="N58" s="97"/>
      <c r="O58" s="100"/>
      <c r="P58" s="100"/>
      <c r="Q58" s="100"/>
    </row>
    <row r="59" spans="1:17" ht="41.25" customHeight="1" hidden="1">
      <c r="A59" s="1"/>
      <c r="B59" s="1"/>
      <c r="C59" s="148"/>
      <c r="D59" s="174"/>
      <c r="E59" s="174"/>
      <c r="F59" s="174"/>
      <c r="G59" s="174"/>
      <c r="H59" s="174"/>
      <c r="I59" s="174"/>
      <c r="J59" s="174"/>
      <c r="K59" s="174"/>
      <c r="L59" s="174"/>
      <c r="M59" s="174"/>
      <c r="N59" s="174"/>
      <c r="O59" s="174"/>
      <c r="P59" s="174"/>
      <c r="Q59" s="175"/>
    </row>
    <row r="60" spans="1:17" ht="41.25" customHeight="1">
      <c r="A60" s="1"/>
      <c r="B60" s="1"/>
      <c r="C60" s="118"/>
      <c r="D60" s="222" t="s">
        <v>166</v>
      </c>
      <c r="E60" s="223"/>
      <c r="F60" s="224"/>
      <c r="G60" s="93"/>
      <c r="H60" s="122">
        <v>100</v>
      </c>
      <c r="I60" s="122">
        <v>100</v>
      </c>
      <c r="J60" s="93"/>
      <c r="K60" s="96"/>
      <c r="L60" s="96"/>
      <c r="M60" s="122">
        <v>100</v>
      </c>
      <c r="N60" s="122">
        <v>100</v>
      </c>
      <c r="O60" s="95"/>
      <c r="P60" s="95">
        <v>0</v>
      </c>
      <c r="Q60" s="95">
        <v>0</v>
      </c>
    </row>
    <row r="61" spans="1:23" ht="41.25" customHeight="1">
      <c r="A61" s="1"/>
      <c r="B61" s="1"/>
      <c r="C61" s="118"/>
      <c r="D61" s="222" t="s">
        <v>167</v>
      </c>
      <c r="E61" s="223"/>
      <c r="F61" s="224"/>
      <c r="G61" s="93"/>
      <c r="H61" s="122">
        <v>100</v>
      </c>
      <c r="I61" s="122">
        <v>100</v>
      </c>
      <c r="J61" s="93"/>
      <c r="K61" s="96"/>
      <c r="L61" s="96"/>
      <c r="M61" s="122">
        <v>47</v>
      </c>
      <c r="N61" s="122">
        <v>100</v>
      </c>
      <c r="O61" s="95"/>
      <c r="P61" s="95">
        <f>M61-H61</f>
        <v>-53</v>
      </c>
      <c r="Q61" s="95">
        <f>P61</f>
        <v>-53</v>
      </c>
      <c r="T61" s="37"/>
      <c r="U61" s="37"/>
      <c r="V61" s="37"/>
      <c r="W61" s="37"/>
    </row>
    <row r="62" spans="1:23" ht="41.25" customHeight="1">
      <c r="A62" s="1"/>
      <c r="B62" s="1"/>
      <c r="C62" s="118"/>
      <c r="D62" s="222" t="s">
        <v>168</v>
      </c>
      <c r="E62" s="223"/>
      <c r="F62" s="224"/>
      <c r="G62" s="93"/>
      <c r="H62" s="122">
        <v>100</v>
      </c>
      <c r="I62" s="122">
        <v>100</v>
      </c>
      <c r="J62" s="93"/>
      <c r="K62" s="96"/>
      <c r="L62" s="96"/>
      <c r="M62" s="122">
        <v>100</v>
      </c>
      <c r="N62" s="122">
        <v>100</v>
      </c>
      <c r="O62" s="95"/>
      <c r="P62" s="95">
        <f>M62-H62</f>
        <v>0</v>
      </c>
      <c r="Q62" s="95">
        <f>P62</f>
        <v>0</v>
      </c>
      <c r="T62" s="37"/>
      <c r="U62" s="302"/>
      <c r="V62" s="37"/>
      <c r="W62" s="37"/>
    </row>
    <row r="63" spans="1:23" ht="41.25" customHeight="1">
      <c r="A63" s="1"/>
      <c r="B63" s="1"/>
      <c r="C63" s="118"/>
      <c r="D63" s="222" t="s">
        <v>169</v>
      </c>
      <c r="E63" s="223"/>
      <c r="F63" s="224"/>
      <c r="G63" s="93"/>
      <c r="H63" s="122">
        <v>100</v>
      </c>
      <c r="I63" s="122">
        <v>100</v>
      </c>
      <c r="J63" s="93"/>
      <c r="K63" s="96"/>
      <c r="L63" s="96"/>
      <c r="M63" s="122">
        <v>47</v>
      </c>
      <c r="N63" s="122">
        <v>47</v>
      </c>
      <c r="O63" s="95"/>
      <c r="P63" s="95">
        <f>M63-H63</f>
        <v>-53</v>
      </c>
      <c r="Q63" s="95">
        <f>P63</f>
        <v>-53</v>
      </c>
      <c r="T63" s="37"/>
      <c r="U63" s="302"/>
      <c r="V63" s="37"/>
      <c r="W63" s="37"/>
    </row>
    <row r="64" spans="1:23" ht="41.25" customHeight="1">
      <c r="A64" s="1"/>
      <c r="B64" s="1"/>
      <c r="C64" s="118"/>
      <c r="D64" s="222" t="s">
        <v>170</v>
      </c>
      <c r="E64" s="223"/>
      <c r="F64" s="224"/>
      <c r="G64" s="93"/>
      <c r="H64" s="122">
        <v>100</v>
      </c>
      <c r="I64" s="122">
        <v>100</v>
      </c>
      <c r="J64" s="93"/>
      <c r="K64" s="96"/>
      <c r="L64" s="96"/>
      <c r="M64" s="122">
        <v>47</v>
      </c>
      <c r="N64" s="122">
        <v>47</v>
      </c>
      <c r="O64" s="95"/>
      <c r="P64" s="95">
        <f>M64-H64</f>
        <v>-53</v>
      </c>
      <c r="Q64" s="95">
        <f>P64</f>
        <v>-53</v>
      </c>
      <c r="T64" s="37"/>
      <c r="U64" s="302"/>
      <c r="V64" s="37"/>
      <c r="W64" s="37"/>
    </row>
    <row r="65" spans="1:23" ht="41.25" customHeight="1">
      <c r="A65" s="1"/>
      <c r="B65" s="1"/>
      <c r="C65" s="118"/>
      <c r="D65" s="222" t="s">
        <v>171</v>
      </c>
      <c r="E65" s="223"/>
      <c r="F65" s="224"/>
      <c r="G65" s="93"/>
      <c r="H65" s="122">
        <v>100</v>
      </c>
      <c r="I65" s="122">
        <v>100</v>
      </c>
      <c r="J65" s="93"/>
      <c r="K65" s="96"/>
      <c r="L65" s="96"/>
      <c r="M65" s="122">
        <v>100</v>
      </c>
      <c r="N65" s="122">
        <v>100</v>
      </c>
      <c r="O65" s="95"/>
      <c r="P65" s="95">
        <f>M65-H65</f>
        <v>0</v>
      </c>
      <c r="Q65" s="95">
        <f>P65</f>
        <v>0</v>
      </c>
      <c r="T65" s="37"/>
      <c r="U65" s="302"/>
      <c r="V65" s="37"/>
      <c r="W65" s="37"/>
    </row>
    <row r="66" spans="1:23" ht="41.25" customHeight="1">
      <c r="A66" s="1"/>
      <c r="B66" s="1"/>
      <c r="C66" s="316"/>
      <c r="D66" s="316"/>
      <c r="E66" s="316"/>
      <c r="F66" s="316"/>
      <c r="G66" s="316"/>
      <c r="H66" s="316"/>
      <c r="I66" s="316"/>
      <c r="J66" s="316"/>
      <c r="K66" s="316"/>
      <c r="L66" s="316"/>
      <c r="M66" s="316"/>
      <c r="N66" s="316"/>
      <c r="O66" s="316"/>
      <c r="P66" s="316"/>
      <c r="Q66" s="316"/>
      <c r="T66" s="37"/>
      <c r="U66" s="302"/>
      <c r="V66" s="37"/>
      <c r="W66" s="37"/>
    </row>
    <row r="67" spans="1:23" ht="41.25" customHeight="1">
      <c r="A67" s="1"/>
      <c r="B67" s="1"/>
      <c r="C67" s="300"/>
      <c r="D67" s="301"/>
      <c r="E67" s="301"/>
      <c r="F67" s="301"/>
      <c r="G67" s="301"/>
      <c r="H67" s="301"/>
      <c r="I67" s="301"/>
      <c r="J67" s="301"/>
      <c r="K67" s="301"/>
      <c r="L67" s="301"/>
      <c r="M67" s="301"/>
      <c r="N67" s="301"/>
      <c r="O67" s="301"/>
      <c r="P67" s="301"/>
      <c r="Q67" s="301"/>
      <c r="T67" s="37"/>
      <c r="U67" s="302"/>
      <c r="V67" s="37"/>
      <c r="W67" s="37"/>
    </row>
    <row r="68" spans="4:23" ht="15.75">
      <c r="D68" s="37"/>
      <c r="E68" s="37"/>
      <c r="F68" s="37"/>
      <c r="G68" s="37"/>
      <c r="H68" s="37"/>
      <c r="I68" s="37"/>
      <c r="T68" s="37"/>
      <c r="U68" s="302"/>
      <c r="V68" s="37"/>
      <c r="W68" s="37"/>
    </row>
    <row r="69" spans="3:23" ht="15.75">
      <c r="C69" s="54" t="s">
        <v>64</v>
      </c>
      <c r="D69" s="53" t="s">
        <v>65</v>
      </c>
      <c r="E69" s="53"/>
      <c r="F69" s="53"/>
      <c r="G69" s="53"/>
      <c r="H69" s="53"/>
      <c r="I69" s="53"/>
      <c r="J69" s="53"/>
      <c r="K69" s="53"/>
      <c r="L69" s="53"/>
      <c r="M69" s="53"/>
      <c r="N69" s="53"/>
      <c r="O69" s="53"/>
      <c r="P69" s="53"/>
      <c r="T69" s="37"/>
      <c r="U69" s="302"/>
      <c r="V69" s="37"/>
      <c r="W69" s="37"/>
    </row>
    <row r="70" spans="3:23" ht="12.75">
      <c r="C70" s="34"/>
      <c r="D70" s="11"/>
      <c r="T70" s="37"/>
      <c r="U70" s="37"/>
      <c r="V70" s="37"/>
      <c r="W70" s="37"/>
    </row>
    <row r="71" spans="3:23" ht="12.75">
      <c r="C71" s="169" t="s">
        <v>62</v>
      </c>
      <c r="D71" s="170"/>
      <c r="E71" s="170"/>
      <c r="F71" s="170"/>
      <c r="G71" s="170"/>
      <c r="H71" s="170"/>
      <c r="I71" s="170"/>
      <c r="J71" s="170"/>
      <c r="K71" s="170"/>
      <c r="L71" s="170"/>
      <c r="M71" s="170"/>
      <c r="N71" s="170"/>
      <c r="O71" s="170"/>
      <c r="P71" s="170"/>
      <c r="T71" s="37"/>
      <c r="U71" s="37"/>
      <c r="V71" s="37"/>
      <c r="W71" s="37"/>
    </row>
    <row r="72" spans="3:23" ht="12.75">
      <c r="C72" s="171" t="s">
        <v>66</v>
      </c>
      <c r="D72" s="171"/>
      <c r="E72" s="171"/>
      <c r="F72" s="171"/>
      <c r="G72" s="171"/>
      <c r="H72" s="171"/>
      <c r="I72" s="171"/>
      <c r="J72" s="171"/>
      <c r="K72" s="171"/>
      <c r="L72" s="171"/>
      <c r="M72" s="171"/>
      <c r="N72" s="171"/>
      <c r="O72" s="171"/>
      <c r="P72" s="171"/>
      <c r="T72" s="37"/>
      <c r="U72" s="37"/>
      <c r="V72" s="37"/>
      <c r="W72" s="37"/>
    </row>
    <row r="73" spans="3:23" ht="12.75">
      <c r="C73" s="171"/>
      <c r="D73" s="171"/>
      <c r="E73" s="171"/>
      <c r="F73" s="171"/>
      <c r="G73" s="171"/>
      <c r="H73" s="171"/>
      <c r="I73" s="171"/>
      <c r="J73" s="171"/>
      <c r="K73" s="171"/>
      <c r="L73" s="171"/>
      <c r="M73" s="171"/>
      <c r="N73" s="171"/>
      <c r="O73" s="171"/>
      <c r="P73" s="171"/>
      <c r="T73" s="37"/>
      <c r="U73" s="37"/>
      <c r="V73" s="37"/>
      <c r="W73" s="37"/>
    </row>
    <row r="74" spans="3:23" ht="12.75">
      <c r="C74" s="171"/>
      <c r="D74" s="171"/>
      <c r="E74" s="171"/>
      <c r="F74" s="171"/>
      <c r="G74" s="171"/>
      <c r="H74" s="171"/>
      <c r="I74" s="171"/>
      <c r="J74" s="171"/>
      <c r="K74" s="171"/>
      <c r="L74" s="171"/>
      <c r="M74" s="171"/>
      <c r="N74" s="171"/>
      <c r="O74" s="171"/>
      <c r="P74" s="171"/>
      <c r="T74" s="37"/>
      <c r="U74" s="37"/>
      <c r="V74" s="37"/>
      <c r="W74" s="37"/>
    </row>
    <row r="83" ht="12.75">
      <c r="D83" s="53"/>
    </row>
    <row r="86" ht="12.75">
      <c r="D86" s="7"/>
    </row>
    <row r="88" ht="12.75">
      <c r="D88" s="1"/>
    </row>
    <row r="89" spans="4:12" ht="12.75">
      <c r="D89" s="1"/>
      <c r="E89" s="181"/>
      <c r="F89" s="181"/>
      <c r="G89" s="181"/>
      <c r="H89" s="182"/>
      <c r="I89" s="182"/>
      <c r="J89" s="182"/>
      <c r="K89" s="1"/>
      <c r="L89" s="1"/>
    </row>
  </sheetData>
  <sheetProtection/>
  <mergeCells count="87">
    <mergeCell ref="D60:F60"/>
    <mergeCell ref="D61:F61"/>
    <mergeCell ref="D62:F62"/>
    <mergeCell ref="D63:F63"/>
    <mergeCell ref="D64:F64"/>
    <mergeCell ref="D65:F65"/>
    <mergeCell ref="D51:F51"/>
    <mergeCell ref="D52:F52"/>
    <mergeCell ref="D53:F53"/>
    <mergeCell ref="D47:F47"/>
    <mergeCell ref="D48:F48"/>
    <mergeCell ref="C66:Q66"/>
    <mergeCell ref="D35:F35"/>
    <mergeCell ref="D36:F36"/>
    <mergeCell ref="D37:F37"/>
    <mergeCell ref="D50:F50"/>
    <mergeCell ref="C44:Q44"/>
    <mergeCell ref="D38:F38"/>
    <mergeCell ref="J38:K38"/>
    <mergeCell ref="D39:F39"/>
    <mergeCell ref="J39:K39"/>
    <mergeCell ref="D40:F40"/>
    <mergeCell ref="J40:K40"/>
    <mergeCell ref="J34:K34"/>
    <mergeCell ref="J35:K35"/>
    <mergeCell ref="J36:K36"/>
    <mergeCell ref="J37:K37"/>
    <mergeCell ref="D10:F10"/>
    <mergeCell ref="D11:F11"/>
    <mergeCell ref="D12:F12"/>
    <mergeCell ref="D13:F13"/>
    <mergeCell ref="D14:F14"/>
    <mergeCell ref="D15:F15"/>
    <mergeCell ref="J42:K42"/>
    <mergeCell ref="D43:F43"/>
    <mergeCell ref="J43:K43"/>
    <mergeCell ref="D22:F22"/>
    <mergeCell ref="D32:F32"/>
    <mergeCell ref="J32:K32"/>
    <mergeCell ref="D33:F33"/>
    <mergeCell ref="J33:K33"/>
    <mergeCell ref="D26:F26"/>
    <mergeCell ref="D18:F18"/>
    <mergeCell ref="D16:F16"/>
    <mergeCell ref="D17:F17"/>
    <mergeCell ref="D55:F55"/>
    <mergeCell ref="D56:F56"/>
    <mergeCell ref="D42:F42"/>
    <mergeCell ref="D20:F20"/>
    <mergeCell ref="D21:F21"/>
    <mergeCell ref="D34:F34"/>
    <mergeCell ref="D57:F57"/>
    <mergeCell ref="J57:K57"/>
    <mergeCell ref="D19:F19"/>
    <mergeCell ref="D28:F28"/>
    <mergeCell ref="D27:F27"/>
    <mergeCell ref="D31:Q31"/>
    <mergeCell ref="D23:F23"/>
    <mergeCell ref="D24:F24"/>
    <mergeCell ref="D25:F25"/>
    <mergeCell ref="C2:N2"/>
    <mergeCell ref="D9:F9"/>
    <mergeCell ref="D5:F5"/>
    <mergeCell ref="C7:Q7"/>
    <mergeCell ref="D29:Q29"/>
    <mergeCell ref="D4:F4"/>
    <mergeCell ref="D6:F6"/>
    <mergeCell ref="J4:N4"/>
    <mergeCell ref="O4:Q4"/>
    <mergeCell ref="G4:I4"/>
    <mergeCell ref="E89:G89"/>
    <mergeCell ref="H89:J89"/>
    <mergeCell ref="C8:Q8"/>
    <mergeCell ref="C73:P73"/>
    <mergeCell ref="C30:Q30"/>
    <mergeCell ref="J58:K58"/>
    <mergeCell ref="C74:P74"/>
    <mergeCell ref="C71:P71"/>
    <mergeCell ref="C72:P72"/>
    <mergeCell ref="D46:Q46"/>
    <mergeCell ref="C59:Q59"/>
    <mergeCell ref="D58:F58"/>
    <mergeCell ref="D41:F41"/>
    <mergeCell ref="J41:K41"/>
    <mergeCell ref="D54:Q54"/>
    <mergeCell ref="C45:Q45"/>
    <mergeCell ref="D49:F49"/>
  </mergeCells>
  <printOptions/>
  <pageMargins left="0" right="0" top="0" bottom="0" header="0" footer="0"/>
  <pageSetup fitToHeight="1" fitToWidth="1" horizontalDpi="300" verticalDpi="300" orientation="landscape" pageOrder="overThenDown"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S60"/>
  <sheetViews>
    <sheetView zoomScale="96" zoomScaleNormal="96" zoomScalePageLayoutView="0" workbookViewId="0" topLeftCell="B1">
      <selection activeCell="D61" sqref="D61"/>
    </sheetView>
  </sheetViews>
  <sheetFormatPr defaultColWidth="9.140625" defaultRowHeight="12.75"/>
  <cols>
    <col min="1" max="1" width="8.8515625" style="0" hidden="1" customWidth="1"/>
    <col min="2" max="2" width="8.8515625" style="0" customWidth="1"/>
    <col min="3" max="3" width="5.8515625" style="0" customWidth="1"/>
    <col min="4" max="5" width="10.7109375" style="0" customWidth="1"/>
    <col min="6" max="6" width="26.8515625" style="0" customWidth="1"/>
    <col min="7" max="7" width="12.8515625" style="0" customWidth="1"/>
    <col min="8" max="8" width="13.421875" style="0" customWidth="1"/>
    <col min="9" max="9" width="14.57421875" style="0" customWidth="1"/>
    <col min="10" max="10" width="11.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13.5" customHeight="1">
      <c r="A1" s="1"/>
      <c r="B1" s="1"/>
      <c r="C1" s="32"/>
      <c r="D1" s="32"/>
      <c r="E1" s="32"/>
      <c r="F1" s="32"/>
      <c r="G1" s="31"/>
      <c r="H1" s="31"/>
      <c r="I1" s="31"/>
      <c r="J1" s="31"/>
      <c r="K1" s="1"/>
    </row>
    <row r="2" spans="1:11" ht="13.5" customHeight="1">
      <c r="A2" s="1"/>
      <c r="B2" s="1"/>
      <c r="C2" s="190" t="s">
        <v>67</v>
      </c>
      <c r="D2" s="190"/>
      <c r="E2" s="190"/>
      <c r="F2" s="190"/>
      <c r="G2" s="190"/>
      <c r="H2" s="190"/>
      <c r="I2" s="190"/>
      <c r="J2" s="190"/>
      <c r="K2" s="1"/>
    </row>
    <row r="3" spans="1:17" ht="17.25" customHeight="1">
      <c r="A3" s="1"/>
      <c r="B3" s="1"/>
      <c r="K3" s="1"/>
      <c r="Q3" s="53" t="s">
        <v>61</v>
      </c>
    </row>
    <row r="4" spans="1:19" ht="25.5" customHeight="1">
      <c r="A4" s="1"/>
      <c r="B4" s="1"/>
      <c r="C4" s="30" t="s">
        <v>59</v>
      </c>
      <c r="D4" s="194" t="s">
        <v>23</v>
      </c>
      <c r="E4" s="194"/>
      <c r="F4" s="194"/>
      <c r="G4" s="205" t="s">
        <v>69</v>
      </c>
      <c r="H4" s="206"/>
      <c r="I4" s="207"/>
      <c r="J4" s="203" t="s">
        <v>70</v>
      </c>
      <c r="K4" s="204"/>
      <c r="L4" s="204"/>
      <c r="M4" s="204"/>
      <c r="N4" s="204"/>
      <c r="O4" s="203" t="s">
        <v>71</v>
      </c>
      <c r="P4" s="204"/>
      <c r="Q4" s="204"/>
      <c r="R4" s="38"/>
      <c r="S4" s="38"/>
    </row>
    <row r="5" spans="1:17" ht="25.5" customHeight="1">
      <c r="A5" s="1"/>
      <c r="B5" s="1"/>
      <c r="C5" s="30"/>
      <c r="D5" s="194"/>
      <c r="E5" s="194"/>
      <c r="F5" s="194"/>
      <c r="G5" s="29" t="s">
        <v>2</v>
      </c>
      <c r="H5" s="29" t="s">
        <v>58</v>
      </c>
      <c r="I5" s="29" t="s">
        <v>4</v>
      </c>
      <c r="J5" s="28" t="s">
        <v>2</v>
      </c>
      <c r="K5" s="28" t="s">
        <v>58</v>
      </c>
      <c r="L5" s="28" t="s">
        <v>57</v>
      </c>
      <c r="M5" s="28" t="s">
        <v>3</v>
      </c>
      <c r="N5" s="28" t="s">
        <v>4</v>
      </c>
      <c r="O5" s="27" t="s">
        <v>2</v>
      </c>
      <c r="P5" s="27" t="s">
        <v>58</v>
      </c>
      <c r="Q5" s="26" t="s">
        <v>4</v>
      </c>
    </row>
    <row r="6" spans="1:17" ht="18" customHeight="1">
      <c r="A6" s="1"/>
      <c r="B6" s="1"/>
      <c r="C6" s="25" t="s">
        <v>54</v>
      </c>
      <c r="D6" s="225">
        <v>2</v>
      </c>
      <c r="E6" s="226"/>
      <c r="F6" s="227"/>
      <c r="G6" s="23">
        <v>3</v>
      </c>
      <c r="H6" s="23">
        <v>4</v>
      </c>
      <c r="I6" s="23">
        <v>5</v>
      </c>
      <c r="J6" s="23">
        <v>6</v>
      </c>
      <c r="K6" s="23" t="s">
        <v>56</v>
      </c>
      <c r="L6" s="23" t="s">
        <v>55</v>
      </c>
      <c r="M6" s="23">
        <v>7</v>
      </c>
      <c r="N6" s="23">
        <v>8</v>
      </c>
      <c r="O6" s="69">
        <v>9</v>
      </c>
      <c r="P6" s="69">
        <v>10</v>
      </c>
      <c r="Q6" s="69">
        <v>11</v>
      </c>
    </row>
    <row r="7" spans="1:17" ht="25.5" customHeight="1">
      <c r="A7" s="1"/>
      <c r="B7" s="1"/>
      <c r="C7" s="70"/>
      <c r="D7" s="246" t="s">
        <v>27</v>
      </c>
      <c r="E7" s="247"/>
      <c r="F7" s="247"/>
      <c r="G7" s="86"/>
      <c r="H7" s="123">
        <v>0</v>
      </c>
      <c r="I7" s="123">
        <v>0</v>
      </c>
      <c r="J7" s="124"/>
      <c r="K7" s="124"/>
      <c r="L7" s="124"/>
      <c r="M7" s="124">
        <f>'5.1.'!H22</f>
        <v>1240.05357</v>
      </c>
      <c r="N7" s="124">
        <f>M7</f>
        <v>1240.05357</v>
      </c>
      <c r="O7" s="90"/>
      <c r="P7" s="90" t="e">
        <f>K7/H7*100-100</f>
        <v>#DIV/0!</v>
      </c>
      <c r="Q7" s="90" t="e">
        <f>P7</f>
        <v>#DIV/0!</v>
      </c>
    </row>
    <row r="8" spans="1:17" ht="25.5" customHeight="1">
      <c r="A8" s="1"/>
      <c r="B8" s="1"/>
      <c r="C8" s="228" t="s">
        <v>115</v>
      </c>
      <c r="D8" s="229"/>
      <c r="E8" s="229"/>
      <c r="F8" s="229"/>
      <c r="G8" s="229"/>
      <c r="H8" s="229"/>
      <c r="I8" s="229"/>
      <c r="J8" s="229"/>
      <c r="K8" s="229"/>
      <c r="L8" s="229"/>
      <c r="M8" s="229"/>
      <c r="N8" s="229"/>
      <c r="O8" s="229"/>
      <c r="P8" s="229"/>
      <c r="Q8" s="230"/>
    </row>
    <row r="9" spans="3:17" ht="39" customHeight="1">
      <c r="C9" s="148" t="s">
        <v>173</v>
      </c>
      <c r="D9" s="149"/>
      <c r="E9" s="149"/>
      <c r="F9" s="149"/>
      <c r="G9" s="149"/>
      <c r="H9" s="149"/>
      <c r="I9" s="149"/>
      <c r="J9" s="149"/>
      <c r="K9" s="149"/>
      <c r="L9" s="149"/>
      <c r="M9" s="149"/>
      <c r="N9" s="149"/>
      <c r="O9" s="149"/>
      <c r="P9" s="149"/>
      <c r="Q9" s="150"/>
    </row>
    <row r="10" spans="3:17" ht="13.5" customHeight="1">
      <c r="C10" s="233" t="s">
        <v>33</v>
      </c>
      <c r="D10" s="204"/>
      <c r="E10" s="204"/>
      <c r="F10" s="204"/>
      <c r="G10" s="204"/>
      <c r="H10" s="204"/>
      <c r="I10" s="204"/>
      <c r="J10" s="204"/>
      <c r="K10" s="204"/>
      <c r="L10" s="204"/>
      <c r="M10" s="204"/>
      <c r="N10" s="204"/>
      <c r="O10" s="204"/>
      <c r="P10" s="204"/>
      <c r="Q10" s="204"/>
    </row>
    <row r="11" spans="3:17" ht="27" customHeight="1" thickBot="1">
      <c r="C11" s="237" t="s">
        <v>109</v>
      </c>
      <c r="D11" s="238"/>
      <c r="E11" s="238"/>
      <c r="F11" s="238"/>
      <c r="G11" s="238"/>
      <c r="H11" s="238"/>
      <c r="I11" s="238"/>
      <c r="J11" s="238"/>
      <c r="K11" s="238"/>
      <c r="L11" s="238"/>
      <c r="M11" s="238"/>
      <c r="N11" s="238"/>
      <c r="O11" s="238"/>
      <c r="P11" s="238"/>
      <c r="Q11" s="239"/>
    </row>
    <row r="12" spans="3:17" ht="21.75" customHeight="1">
      <c r="C12" s="240" t="str">
        <f>'5.3. Показники '!C8:Q8</f>
        <v>Проведення капітального ремонту адміністративних будівель територіального центру надання соціальних послуг м.Черкаси</v>
      </c>
      <c r="D12" s="241"/>
      <c r="E12" s="241"/>
      <c r="F12" s="241"/>
      <c r="G12" s="241"/>
      <c r="H12" s="241"/>
      <c r="I12" s="241"/>
      <c r="J12" s="241"/>
      <c r="K12" s="241"/>
      <c r="L12" s="241"/>
      <c r="M12" s="241"/>
      <c r="N12" s="241"/>
      <c r="O12" s="241"/>
      <c r="P12" s="241"/>
      <c r="Q12" s="242"/>
    </row>
    <row r="13" spans="1:17" ht="24.75" customHeight="1">
      <c r="A13" s="1"/>
      <c r="B13" s="1"/>
      <c r="C13" s="234" t="s">
        <v>72</v>
      </c>
      <c r="D13" s="235"/>
      <c r="E13" s="235"/>
      <c r="F13" s="235"/>
      <c r="G13" s="235"/>
      <c r="H13" s="235"/>
      <c r="I13" s="235"/>
      <c r="J13" s="235"/>
      <c r="K13" s="235"/>
      <c r="L13" s="235"/>
      <c r="M13" s="235"/>
      <c r="N13" s="235"/>
      <c r="O13" s="235"/>
      <c r="P13" s="235"/>
      <c r="Q13" s="236"/>
    </row>
    <row r="14" spans="1:17" ht="18.75" customHeight="1">
      <c r="A14" s="1"/>
      <c r="B14" s="1"/>
      <c r="C14" s="71"/>
      <c r="D14" s="243" t="s">
        <v>53</v>
      </c>
      <c r="E14" s="244"/>
      <c r="F14" s="245"/>
      <c r="G14" s="102"/>
      <c r="H14" s="102"/>
      <c r="I14" s="103"/>
      <c r="J14" s="104"/>
      <c r="K14" s="104"/>
      <c r="L14" s="104"/>
      <c r="M14" s="104"/>
      <c r="N14" s="104"/>
      <c r="O14" s="105"/>
      <c r="P14" s="105"/>
      <c r="Q14" s="105"/>
    </row>
    <row r="15" spans="1:17" ht="34.5" customHeight="1">
      <c r="A15" s="1"/>
      <c r="B15" s="1"/>
      <c r="C15" s="71"/>
      <c r="D15" s="231" t="str">
        <f>'5.3. Показники '!D10:F10</f>
        <v>Обсяг видатків на капітальний ремонт адміністративних будівель територіального центру надання соціальних послуг м.Черкаси (в розрізі):</v>
      </c>
      <c r="E15" s="231"/>
      <c r="F15" s="231"/>
      <c r="G15" s="72"/>
      <c r="H15" s="319">
        <v>0</v>
      </c>
      <c r="I15" s="319">
        <f aca="true" t="shared" si="0" ref="I15:I20">H15</f>
        <v>0</v>
      </c>
      <c r="J15" s="321"/>
      <c r="K15" s="114"/>
      <c r="L15" s="114"/>
      <c r="M15" s="114">
        <f>'5.3. Показники '!M10</f>
        <v>1240053.5699999998</v>
      </c>
      <c r="N15" s="114">
        <f aca="true" t="shared" si="1" ref="N15:N28">M15</f>
        <v>1240053.5699999998</v>
      </c>
      <c r="O15" s="101"/>
      <c r="P15" s="101" t="e">
        <f>M15/H15*100-100</f>
        <v>#DIV/0!</v>
      </c>
      <c r="Q15" s="101" t="e">
        <f aca="true" t="shared" si="2" ref="Q15:Q28">P15+O15</f>
        <v>#DIV/0!</v>
      </c>
    </row>
    <row r="16" spans="1:17" ht="39.75" customHeight="1">
      <c r="A16" s="1"/>
      <c r="B16" s="1"/>
      <c r="C16" s="71"/>
      <c r="D16" s="231" t="str">
        <f>'5.3. Показники '!D11:F11</f>
        <v>Капітальний ремонт приміщень  корпусу A′-ІІ адміністративної будівлі територіального центру надання соціальних послуг м. Черкаси, за адресою: вул. Гвардійська, 7/5</v>
      </c>
      <c r="E16" s="231"/>
      <c r="F16" s="231"/>
      <c r="G16" s="113"/>
      <c r="H16" s="319">
        <v>0</v>
      </c>
      <c r="I16" s="319">
        <f t="shared" si="0"/>
        <v>0</v>
      </c>
      <c r="J16" s="322"/>
      <c r="K16" s="140"/>
      <c r="L16" s="140"/>
      <c r="M16" s="114">
        <f>'5.3. Показники '!M11</f>
        <v>418264.97</v>
      </c>
      <c r="N16" s="114">
        <f t="shared" si="1"/>
        <v>418264.97</v>
      </c>
      <c r="O16" s="101"/>
      <c r="P16" s="101" t="e">
        <f aca="true" t="shared" si="3" ref="P16:P28">M16/H16*100-100</f>
        <v>#DIV/0!</v>
      </c>
      <c r="Q16" s="101" t="e">
        <f t="shared" si="2"/>
        <v>#DIV/0!</v>
      </c>
    </row>
    <row r="17" spans="1:17" ht="31.5" customHeight="1">
      <c r="A17" s="1"/>
      <c r="B17" s="1"/>
      <c r="C17" s="71"/>
      <c r="D17" s="231" t="str">
        <f>'5.3. Показники '!D12:F12</f>
        <v>капітальний ремонт приміщення територіального центру надання соціальних послуг м. Черкаси за адресою: вул. Гвардійська, 7/5</v>
      </c>
      <c r="E17" s="231"/>
      <c r="F17" s="231"/>
      <c r="G17" s="113"/>
      <c r="H17" s="319">
        <v>0</v>
      </c>
      <c r="I17" s="319">
        <f t="shared" si="0"/>
        <v>0</v>
      </c>
      <c r="J17" s="322"/>
      <c r="K17" s="140"/>
      <c r="L17" s="140"/>
      <c r="M17" s="114">
        <f>'5.3. Показники '!M12</f>
        <v>346758</v>
      </c>
      <c r="N17" s="114">
        <f t="shared" si="1"/>
        <v>346758</v>
      </c>
      <c r="O17" s="115"/>
      <c r="P17" s="101" t="e">
        <f t="shared" si="3"/>
        <v>#DIV/0!</v>
      </c>
      <c r="Q17" s="101" t="e">
        <f t="shared" si="2"/>
        <v>#DIV/0!</v>
      </c>
    </row>
    <row r="18" spans="1:17" ht="31.5" customHeight="1">
      <c r="A18" s="1"/>
      <c r="B18" s="1"/>
      <c r="C18" s="71"/>
      <c r="D18" s="231" t="str">
        <f>'5.3. Показники '!D13:F13</f>
        <v>облаштування пандусами і перилами</v>
      </c>
      <c r="E18" s="231"/>
      <c r="F18" s="231"/>
      <c r="G18" s="113"/>
      <c r="H18" s="320">
        <v>0</v>
      </c>
      <c r="I18" s="320">
        <f t="shared" si="0"/>
        <v>0</v>
      </c>
      <c r="J18" s="321"/>
      <c r="K18" s="114"/>
      <c r="L18" s="114"/>
      <c r="M18" s="114">
        <f>'5.3. Показники '!M13</f>
        <v>129993.6</v>
      </c>
      <c r="N18" s="114">
        <f t="shared" si="1"/>
        <v>129993.6</v>
      </c>
      <c r="O18" s="115"/>
      <c r="P18" s="101" t="e">
        <f t="shared" si="3"/>
        <v>#DIV/0!</v>
      </c>
      <c r="Q18" s="101" t="e">
        <f t="shared" si="2"/>
        <v>#DIV/0!</v>
      </c>
    </row>
    <row r="19" spans="1:17" ht="48.75" customHeight="1">
      <c r="A19" s="1"/>
      <c r="B19" s="1"/>
      <c r="C19" s="71"/>
      <c r="D19" s="231" t="str">
        <f>'5.3. Показники '!D14:F14</f>
        <v>системи опалення, водопостачання та водовідведення (Пушкіна 13 А)</v>
      </c>
      <c r="E19" s="231"/>
      <c r="F19" s="231"/>
      <c r="G19" s="113"/>
      <c r="H19" s="320">
        <v>0</v>
      </c>
      <c r="I19" s="320">
        <f t="shared" si="0"/>
        <v>0</v>
      </c>
      <c r="J19" s="321"/>
      <c r="K19" s="114"/>
      <c r="L19" s="114"/>
      <c r="M19" s="114">
        <f>'5.3. Показники '!M14</f>
        <v>345037</v>
      </c>
      <c r="N19" s="114">
        <f t="shared" si="1"/>
        <v>345037</v>
      </c>
      <c r="O19" s="115"/>
      <c r="P19" s="101" t="e">
        <f t="shared" si="3"/>
        <v>#DIV/0!</v>
      </c>
      <c r="Q19" s="101" t="e">
        <f t="shared" si="2"/>
        <v>#DIV/0!</v>
      </c>
    </row>
    <row r="20" spans="1:17" ht="35.25" customHeight="1">
      <c r="A20" s="1"/>
      <c r="B20" s="1"/>
      <c r="C20" s="71"/>
      <c r="D20" s="231" t="str">
        <f>'5.3. Показники '!D15:F15</f>
        <v>Кількість будівель, що потребує проведення робіт з капітального ремонту</v>
      </c>
      <c r="E20" s="231"/>
      <c r="F20" s="231"/>
      <c r="G20" s="113"/>
      <c r="H20" s="320">
        <v>0</v>
      </c>
      <c r="I20" s="320">
        <f t="shared" si="0"/>
        <v>0</v>
      </c>
      <c r="J20" s="321"/>
      <c r="K20" s="114"/>
      <c r="L20" s="114"/>
      <c r="M20" s="114">
        <f>'5.3. Показники '!M15</f>
        <v>2</v>
      </c>
      <c r="N20" s="114">
        <f t="shared" si="1"/>
        <v>2</v>
      </c>
      <c r="O20" s="115"/>
      <c r="P20" s="101" t="e">
        <f t="shared" si="3"/>
        <v>#DIV/0!</v>
      </c>
      <c r="Q20" s="101" t="e">
        <f t="shared" si="2"/>
        <v>#DIV/0!</v>
      </c>
    </row>
    <row r="21" spans="1:17" ht="35.25" customHeight="1">
      <c r="A21" s="1"/>
      <c r="B21" s="1"/>
      <c r="C21" s="71"/>
      <c r="D21" s="231" t="str">
        <f>'5.3. Показники '!D16:F16</f>
        <v>Кількість пандусів, що необхідно облаштувати</v>
      </c>
      <c r="E21" s="231"/>
      <c r="F21" s="231"/>
      <c r="G21" s="113"/>
      <c r="H21" s="320">
        <v>0</v>
      </c>
      <c r="I21" s="320">
        <v>0</v>
      </c>
      <c r="J21" s="317"/>
      <c r="K21" s="317"/>
      <c r="L21" s="317"/>
      <c r="M21" s="114">
        <f>'5.3. Показники '!M16</f>
        <v>2</v>
      </c>
      <c r="N21" s="114">
        <f t="shared" si="1"/>
        <v>2</v>
      </c>
      <c r="O21" s="318"/>
      <c r="P21" s="101" t="e">
        <f t="shared" si="3"/>
        <v>#DIV/0!</v>
      </c>
      <c r="Q21" s="101" t="e">
        <f t="shared" si="2"/>
        <v>#DIV/0!</v>
      </c>
    </row>
    <row r="22" spans="1:17" ht="35.25" customHeight="1">
      <c r="A22" s="1"/>
      <c r="B22" s="1"/>
      <c r="C22" s="71"/>
      <c r="D22" s="231" t="str">
        <f>'5.3. Показники '!D17:F17</f>
        <v>кількість електричних водонасосів, що потребують встановлення</v>
      </c>
      <c r="E22" s="231"/>
      <c r="F22" s="231"/>
      <c r="G22" s="113"/>
      <c r="H22" s="320">
        <v>0</v>
      </c>
      <c r="I22" s="320">
        <v>0</v>
      </c>
      <c r="J22" s="317"/>
      <c r="K22" s="317"/>
      <c r="L22" s="317"/>
      <c r="M22" s="114">
        <f>'5.3. Показники '!M17</f>
        <v>3</v>
      </c>
      <c r="N22" s="114">
        <f t="shared" si="1"/>
        <v>3</v>
      </c>
      <c r="O22" s="318"/>
      <c r="P22" s="101" t="e">
        <f t="shared" si="3"/>
        <v>#DIV/0!</v>
      </c>
      <c r="Q22" s="101" t="e">
        <f t="shared" si="2"/>
        <v>#DIV/0!</v>
      </c>
    </row>
    <row r="23" spans="1:17" ht="35.25" customHeight="1">
      <c r="A23" s="1"/>
      <c r="B23" s="1"/>
      <c r="C23" s="71"/>
      <c r="D23" s="231" t="str">
        <f>'5.3. Показники '!D18:F18</f>
        <v>кількість радіаторів, що потребують заміни</v>
      </c>
      <c r="E23" s="231"/>
      <c r="F23" s="231"/>
      <c r="G23" s="113"/>
      <c r="H23" s="320">
        <v>0</v>
      </c>
      <c r="I23" s="320">
        <v>0</v>
      </c>
      <c r="J23" s="317"/>
      <c r="K23" s="317"/>
      <c r="L23" s="317"/>
      <c r="M23" s="114">
        <f>'5.3. Показники '!M18</f>
        <v>37</v>
      </c>
      <c r="N23" s="114">
        <f t="shared" si="1"/>
        <v>37</v>
      </c>
      <c r="O23" s="318"/>
      <c r="P23" s="101" t="e">
        <f t="shared" si="3"/>
        <v>#DIV/0!</v>
      </c>
      <c r="Q23" s="101" t="e">
        <f t="shared" si="2"/>
        <v>#DIV/0!</v>
      </c>
    </row>
    <row r="24" spans="1:17" ht="35.25" customHeight="1">
      <c r="A24" s="1"/>
      <c r="B24" s="1"/>
      <c r="C24" s="71"/>
      <c r="D24" s="231" t="str">
        <f>'5.3. Показники '!D19:F19</f>
        <v>Загальна кількість кабінетів, що потребують ремонту</v>
      </c>
      <c r="E24" s="231"/>
      <c r="F24" s="231"/>
      <c r="G24" s="113"/>
      <c r="H24" s="320">
        <v>0</v>
      </c>
      <c r="I24" s="320">
        <v>0</v>
      </c>
      <c r="J24" s="317"/>
      <c r="K24" s="317"/>
      <c r="L24" s="317"/>
      <c r="M24" s="114">
        <f>'5.3. Показники '!M19</f>
        <v>6</v>
      </c>
      <c r="N24" s="114">
        <f t="shared" si="1"/>
        <v>6</v>
      </c>
      <c r="O24" s="318"/>
      <c r="P24" s="101" t="e">
        <f t="shared" si="3"/>
        <v>#DIV/0!</v>
      </c>
      <c r="Q24" s="101" t="e">
        <f t="shared" si="2"/>
        <v>#DIV/0!</v>
      </c>
    </row>
    <row r="25" spans="1:17" ht="35.25" customHeight="1">
      <c r="A25" s="1"/>
      <c r="B25" s="1"/>
      <c r="C25" s="71"/>
      <c r="D25" s="231" t="str">
        <f>'5.3. Показники '!D20:F20</f>
        <v>Площа службових кабінетів, які потребують ремонту</v>
      </c>
      <c r="E25" s="231"/>
      <c r="F25" s="231"/>
      <c r="G25" s="113"/>
      <c r="H25" s="320">
        <v>0</v>
      </c>
      <c r="I25" s="320">
        <v>0</v>
      </c>
      <c r="J25" s="317"/>
      <c r="K25" s="317"/>
      <c r="L25" s="317"/>
      <c r="M25" s="114">
        <f>'5.3. Показники '!M20</f>
        <v>120</v>
      </c>
      <c r="N25" s="114">
        <f t="shared" si="1"/>
        <v>120</v>
      </c>
      <c r="O25" s="318"/>
      <c r="P25" s="101" t="e">
        <f t="shared" si="3"/>
        <v>#DIV/0!</v>
      </c>
      <c r="Q25" s="101" t="e">
        <f t="shared" si="2"/>
        <v>#DIV/0!</v>
      </c>
    </row>
    <row r="26" spans="1:17" ht="35.25" customHeight="1">
      <c r="A26" s="1"/>
      <c r="B26" s="1"/>
      <c r="C26" s="71"/>
      <c r="D26" s="231" t="str">
        <f>'5.3. Показники '!D21:F21</f>
        <v>кількість дверей в актовому залі, що потребують заміни</v>
      </c>
      <c r="E26" s="231"/>
      <c r="F26" s="231"/>
      <c r="G26" s="113"/>
      <c r="H26" s="320">
        <v>0</v>
      </c>
      <c r="I26" s="320">
        <v>0</v>
      </c>
      <c r="J26" s="317"/>
      <c r="K26" s="317"/>
      <c r="L26" s="317"/>
      <c r="M26" s="114">
        <f>'5.3. Показники '!M21</f>
        <v>4</v>
      </c>
      <c r="N26" s="114">
        <f t="shared" si="1"/>
        <v>4</v>
      </c>
      <c r="O26" s="318"/>
      <c r="P26" s="101" t="e">
        <f t="shared" si="3"/>
        <v>#DIV/0!</v>
      </c>
      <c r="Q26" s="101" t="e">
        <f t="shared" si="2"/>
        <v>#DIV/0!</v>
      </c>
    </row>
    <row r="27" spans="1:17" ht="35.25" customHeight="1">
      <c r="A27" s="1"/>
      <c r="B27" s="1"/>
      <c r="C27" s="71"/>
      <c r="D27" s="231" t="str">
        <f>'5.3. Показники '!D22:F22</f>
        <v>площа підлоги , що потребує заміни</v>
      </c>
      <c r="E27" s="231"/>
      <c r="F27" s="231"/>
      <c r="G27" s="113"/>
      <c r="H27" s="320">
        <v>0</v>
      </c>
      <c r="I27" s="320">
        <v>0</v>
      </c>
      <c r="J27" s="317"/>
      <c r="K27" s="317"/>
      <c r="L27" s="317"/>
      <c r="M27" s="114">
        <f>'5.3. Показники '!M22</f>
        <v>120</v>
      </c>
      <c r="N27" s="114">
        <f t="shared" si="1"/>
        <v>120</v>
      </c>
      <c r="O27" s="318"/>
      <c r="P27" s="101" t="e">
        <f t="shared" si="3"/>
        <v>#DIV/0!</v>
      </c>
      <c r="Q27" s="101" t="e">
        <f t="shared" si="2"/>
        <v>#DIV/0!</v>
      </c>
    </row>
    <row r="28" spans="1:17" ht="35.25" customHeight="1">
      <c r="A28" s="1"/>
      <c r="B28" s="1"/>
      <c r="C28" s="71"/>
      <c r="D28" s="231" t="str">
        <f>'5.3. Показники '!D23:F23</f>
        <v>площа стелі, що потребує робіт з улаштування</v>
      </c>
      <c r="E28" s="231"/>
      <c r="F28" s="231"/>
      <c r="G28" s="113"/>
      <c r="H28" s="320">
        <v>0</v>
      </c>
      <c r="I28" s="320">
        <v>0</v>
      </c>
      <c r="J28" s="317"/>
      <c r="K28" s="317"/>
      <c r="L28" s="317"/>
      <c r="M28" s="114">
        <f>'5.3. Показники '!M23</f>
        <v>120</v>
      </c>
      <c r="N28" s="114">
        <f t="shared" si="1"/>
        <v>120</v>
      </c>
      <c r="O28" s="318"/>
      <c r="P28" s="101" t="e">
        <f t="shared" si="3"/>
        <v>#DIV/0!</v>
      </c>
      <c r="Q28" s="101" t="e">
        <f t="shared" si="2"/>
        <v>#DIV/0!</v>
      </c>
    </row>
    <row r="29" spans="1:17" ht="16.5" customHeight="1">
      <c r="A29" s="1"/>
      <c r="B29" s="1"/>
      <c r="C29" s="71"/>
      <c r="D29" s="248" t="s">
        <v>173</v>
      </c>
      <c r="E29" s="249"/>
      <c r="F29" s="249"/>
      <c r="G29" s="249"/>
      <c r="H29" s="249"/>
      <c r="I29" s="249"/>
      <c r="J29" s="249"/>
      <c r="K29" s="249"/>
      <c r="L29" s="249"/>
      <c r="M29" s="249"/>
      <c r="N29" s="249"/>
      <c r="O29" s="249"/>
      <c r="P29" s="249"/>
      <c r="Q29" s="250"/>
    </row>
    <row r="30" spans="1:17" ht="14.25" customHeight="1">
      <c r="A30" s="1"/>
      <c r="B30" s="1"/>
      <c r="C30" s="112"/>
      <c r="D30" s="231" t="s">
        <v>51</v>
      </c>
      <c r="E30" s="231"/>
      <c r="F30" s="231"/>
      <c r="G30" s="231"/>
      <c r="H30" s="231"/>
      <c r="I30" s="231"/>
      <c r="J30" s="231"/>
      <c r="K30" s="231"/>
      <c r="L30" s="231"/>
      <c r="M30" s="231"/>
      <c r="N30" s="231"/>
      <c r="O30" s="231"/>
      <c r="P30" s="231"/>
      <c r="Q30" s="231"/>
    </row>
    <row r="31" spans="1:17" ht="21.75" customHeight="1">
      <c r="A31" s="1"/>
      <c r="B31" s="1"/>
      <c r="C31" s="68" t="s">
        <v>49</v>
      </c>
      <c r="D31" s="232" t="str">
        <f>'5.3. Показники '!D32:F32</f>
        <v>кількість електричних водонасосів, що буде встановлено</v>
      </c>
      <c r="E31" s="232"/>
      <c r="F31" s="232"/>
      <c r="G31" s="93"/>
      <c r="H31" s="93">
        <v>0</v>
      </c>
      <c r="I31" s="93">
        <v>0</v>
      </c>
      <c r="J31" s="93"/>
      <c r="K31" s="96"/>
      <c r="L31" s="96"/>
      <c r="M31" s="96">
        <f>'5.3. Показники '!M32</f>
        <v>3</v>
      </c>
      <c r="N31" s="96">
        <f>M31</f>
        <v>3</v>
      </c>
      <c r="O31" s="100"/>
      <c r="P31" s="101" t="e">
        <f>M31/H31*100-100</f>
        <v>#DIV/0!</v>
      </c>
      <c r="Q31" s="100" t="e">
        <f>P31</f>
        <v>#DIV/0!</v>
      </c>
    </row>
    <row r="32" spans="1:17" ht="21.75" customHeight="1">
      <c r="A32" s="1"/>
      <c r="B32" s="1"/>
      <c r="C32" s="68"/>
      <c r="D32" s="232" t="str">
        <f>'5.3. Показники '!D33:F33</f>
        <v>кількість радіаторів, що буде замінено</v>
      </c>
      <c r="E32" s="232"/>
      <c r="F32" s="232"/>
      <c r="G32" s="93"/>
      <c r="H32" s="93">
        <v>0</v>
      </c>
      <c r="I32" s="93">
        <v>0</v>
      </c>
      <c r="J32" s="93"/>
      <c r="K32" s="96"/>
      <c r="L32" s="96"/>
      <c r="M32" s="96">
        <f>'5.3. Показники '!M33</f>
        <v>37</v>
      </c>
      <c r="N32" s="96">
        <f aca="true" t="shared" si="4" ref="N32:N39">M32</f>
        <v>37</v>
      </c>
      <c r="O32" s="100"/>
      <c r="P32" s="101" t="e">
        <f aca="true" t="shared" si="5" ref="P32:P39">M32/H32*100-100</f>
        <v>#DIV/0!</v>
      </c>
      <c r="Q32" s="100" t="e">
        <f aca="true" t="shared" si="6" ref="Q32:Q39">P32</f>
        <v>#DIV/0!</v>
      </c>
    </row>
    <row r="33" spans="1:17" ht="21.75" customHeight="1">
      <c r="A33" s="1"/>
      <c r="B33" s="1"/>
      <c r="C33" s="68"/>
      <c r="D33" s="232" t="str">
        <f>'5.3. Показники '!D34:F34</f>
        <v>кількість дверей в актовому залі, що буде замінено</v>
      </c>
      <c r="E33" s="232"/>
      <c r="F33" s="232"/>
      <c r="G33" s="93"/>
      <c r="H33" s="93">
        <v>0</v>
      </c>
      <c r="I33" s="93">
        <v>0</v>
      </c>
      <c r="J33" s="93"/>
      <c r="K33" s="96"/>
      <c r="L33" s="96"/>
      <c r="M33" s="96">
        <f>'5.3. Показники '!M34</f>
        <v>4</v>
      </c>
      <c r="N33" s="96">
        <f t="shared" si="4"/>
        <v>4</v>
      </c>
      <c r="O33" s="100"/>
      <c r="P33" s="101" t="e">
        <f t="shared" si="5"/>
        <v>#DIV/0!</v>
      </c>
      <c r="Q33" s="100" t="e">
        <f t="shared" si="6"/>
        <v>#DIV/0!</v>
      </c>
    </row>
    <row r="34" spans="1:17" ht="21.75" customHeight="1">
      <c r="A34" s="1"/>
      <c r="B34" s="1"/>
      <c r="C34" s="68"/>
      <c r="D34" s="232" t="str">
        <f>'5.3. Показники '!D35:F35</f>
        <v> кількість кабінетів, що планується відремонтувати</v>
      </c>
      <c r="E34" s="232"/>
      <c r="F34" s="232"/>
      <c r="G34" s="93"/>
      <c r="H34" s="93">
        <v>0</v>
      </c>
      <c r="I34" s="93">
        <v>0</v>
      </c>
      <c r="J34" s="93"/>
      <c r="K34" s="96"/>
      <c r="L34" s="96"/>
      <c r="M34" s="96">
        <f>'5.3. Показники '!M35</f>
        <v>6</v>
      </c>
      <c r="N34" s="96">
        <f t="shared" si="4"/>
        <v>6</v>
      </c>
      <c r="O34" s="100"/>
      <c r="P34" s="101" t="e">
        <f t="shared" si="5"/>
        <v>#DIV/0!</v>
      </c>
      <c r="Q34" s="100" t="e">
        <f t="shared" si="6"/>
        <v>#DIV/0!</v>
      </c>
    </row>
    <row r="35" spans="1:17" ht="21.75" customHeight="1">
      <c r="A35" s="1"/>
      <c r="B35" s="1"/>
      <c r="C35" s="68"/>
      <c r="D35" s="232" t="str">
        <f>'5.3. Показники '!D36:F36</f>
        <v>площа службових кабінетів, які будуть відремонтовані</v>
      </c>
      <c r="E35" s="232"/>
      <c r="F35" s="232"/>
      <c r="G35" s="93"/>
      <c r="H35" s="93">
        <v>0</v>
      </c>
      <c r="I35" s="93">
        <v>0</v>
      </c>
      <c r="J35" s="93"/>
      <c r="K35" s="96"/>
      <c r="L35" s="96"/>
      <c r="M35" s="96">
        <f>'5.3. Показники '!M36</f>
        <v>120</v>
      </c>
      <c r="N35" s="96">
        <f t="shared" si="4"/>
        <v>120</v>
      </c>
      <c r="O35" s="100"/>
      <c r="P35" s="101" t="e">
        <f t="shared" si="5"/>
        <v>#DIV/0!</v>
      </c>
      <c r="Q35" s="100" t="e">
        <f t="shared" si="6"/>
        <v>#DIV/0!</v>
      </c>
    </row>
    <row r="36" spans="1:17" ht="21.75" customHeight="1">
      <c r="A36" s="1"/>
      <c r="B36" s="1"/>
      <c r="C36" s="68"/>
      <c r="D36" s="232" t="str">
        <f>'5.3. Показники '!D37:F37</f>
        <v>площа підлоги  підлоги, що буде замінено</v>
      </c>
      <c r="E36" s="232"/>
      <c r="F36" s="232"/>
      <c r="G36" s="93"/>
      <c r="H36" s="93">
        <v>0</v>
      </c>
      <c r="I36" s="93">
        <v>0</v>
      </c>
      <c r="J36" s="93"/>
      <c r="K36" s="96"/>
      <c r="L36" s="96"/>
      <c r="M36" s="96">
        <f>'5.3. Показники '!M37</f>
        <v>120</v>
      </c>
      <c r="N36" s="96">
        <f t="shared" si="4"/>
        <v>120</v>
      </c>
      <c r="O36" s="100"/>
      <c r="P36" s="101" t="e">
        <f t="shared" si="5"/>
        <v>#DIV/0!</v>
      </c>
      <c r="Q36" s="100" t="e">
        <f t="shared" si="6"/>
        <v>#DIV/0!</v>
      </c>
    </row>
    <row r="37" spans="1:17" ht="21.75" customHeight="1">
      <c r="A37" s="1"/>
      <c r="B37" s="1"/>
      <c r="C37" s="68"/>
      <c r="D37" s="232" t="str">
        <f>'5.3. Показники '!D38:F38</f>
        <v>площа підвісної стелі, що буде улаштована </v>
      </c>
      <c r="E37" s="232"/>
      <c r="F37" s="232"/>
      <c r="G37" s="93"/>
      <c r="H37" s="93">
        <v>0</v>
      </c>
      <c r="I37" s="93">
        <v>0</v>
      </c>
      <c r="J37" s="93"/>
      <c r="K37" s="96"/>
      <c r="L37" s="96"/>
      <c r="M37" s="96">
        <f>'5.3. Показники '!M38</f>
        <v>120</v>
      </c>
      <c r="N37" s="96">
        <f t="shared" si="4"/>
        <v>120</v>
      </c>
      <c r="O37" s="100"/>
      <c r="P37" s="101" t="e">
        <f t="shared" si="5"/>
        <v>#DIV/0!</v>
      </c>
      <c r="Q37" s="100" t="e">
        <f t="shared" si="6"/>
        <v>#DIV/0!</v>
      </c>
    </row>
    <row r="38" spans="1:17" ht="21.75" customHeight="1">
      <c r="A38" s="1"/>
      <c r="B38" s="1"/>
      <c r="C38" s="68"/>
      <c r="D38" s="232" t="str">
        <f>'5.3. Показники '!D39:F39</f>
        <v>кількість пандусів з перилами, що будуть облаштовані</v>
      </c>
      <c r="E38" s="232"/>
      <c r="F38" s="232"/>
      <c r="G38" s="93"/>
      <c r="H38" s="93">
        <v>0</v>
      </c>
      <c r="I38" s="93">
        <v>0</v>
      </c>
      <c r="J38" s="93"/>
      <c r="K38" s="96"/>
      <c r="L38" s="96"/>
      <c r="M38" s="96">
        <f>'5.3. Показники '!M39</f>
        <v>2</v>
      </c>
      <c r="N38" s="96">
        <f t="shared" si="4"/>
        <v>2</v>
      </c>
      <c r="O38" s="100"/>
      <c r="P38" s="101" t="e">
        <f t="shared" si="5"/>
        <v>#DIV/0!</v>
      </c>
      <c r="Q38" s="100" t="e">
        <f t="shared" si="6"/>
        <v>#DIV/0!</v>
      </c>
    </row>
    <row r="39" spans="1:17" ht="21.75" customHeight="1">
      <c r="A39" s="1"/>
      <c r="B39" s="1"/>
      <c r="C39" s="68"/>
      <c r="D39" s="232" t="str">
        <f>'5.3. Показники '!D40:F40</f>
        <v>Кількість будівель, де планується проведення робіт з капітального ремонту</v>
      </c>
      <c r="E39" s="232"/>
      <c r="F39" s="232"/>
      <c r="G39" s="93"/>
      <c r="H39" s="93">
        <v>0</v>
      </c>
      <c r="I39" s="93">
        <v>0</v>
      </c>
      <c r="J39" s="93"/>
      <c r="K39" s="96"/>
      <c r="L39" s="96"/>
      <c r="M39" s="96">
        <f>'5.3. Показники '!M40</f>
        <v>2</v>
      </c>
      <c r="N39" s="96">
        <f t="shared" si="4"/>
        <v>2</v>
      </c>
      <c r="O39" s="100"/>
      <c r="P39" s="101" t="e">
        <f t="shared" si="5"/>
        <v>#DIV/0!</v>
      </c>
      <c r="Q39" s="100" t="e">
        <f t="shared" si="6"/>
        <v>#DIV/0!</v>
      </c>
    </row>
    <row r="40" spans="1:17" ht="21.75" customHeight="1" hidden="1">
      <c r="A40" s="1"/>
      <c r="B40" s="1"/>
      <c r="C40" s="68"/>
      <c r="D40" s="232"/>
      <c r="E40" s="232"/>
      <c r="F40" s="232"/>
      <c r="G40" s="126"/>
      <c r="H40" s="126"/>
      <c r="I40" s="126"/>
      <c r="J40" s="126"/>
      <c r="K40" s="125"/>
      <c r="L40" s="125"/>
      <c r="M40" s="125"/>
      <c r="N40" s="125"/>
      <c r="O40" s="127"/>
      <c r="P40" s="128"/>
      <c r="Q40" s="129"/>
    </row>
    <row r="41" spans="1:17" ht="21.75" customHeight="1">
      <c r="A41" s="1"/>
      <c r="B41" s="1"/>
      <c r="C41" s="68"/>
      <c r="D41" s="248" t="s">
        <v>173</v>
      </c>
      <c r="E41" s="249"/>
      <c r="F41" s="249"/>
      <c r="G41" s="249"/>
      <c r="H41" s="249"/>
      <c r="I41" s="249"/>
      <c r="J41" s="249"/>
      <c r="K41" s="249"/>
      <c r="L41" s="249"/>
      <c r="M41" s="249"/>
      <c r="N41" s="249"/>
      <c r="O41" s="249"/>
      <c r="P41" s="249"/>
      <c r="Q41" s="250"/>
    </row>
    <row r="42" spans="1:17" ht="24.75" customHeight="1">
      <c r="A42" s="1"/>
      <c r="B42" s="1"/>
      <c r="C42" s="20"/>
      <c r="D42" s="231" t="s">
        <v>50</v>
      </c>
      <c r="E42" s="231"/>
      <c r="F42" s="231"/>
      <c r="G42" s="231"/>
      <c r="H42" s="231"/>
      <c r="I42" s="231"/>
      <c r="J42" s="231"/>
      <c r="K42" s="231"/>
      <c r="L42" s="231"/>
      <c r="M42" s="231"/>
      <c r="N42" s="231"/>
      <c r="O42" s="231"/>
      <c r="P42" s="231"/>
      <c r="Q42" s="231"/>
    </row>
    <row r="43" spans="1:17" ht="54" customHeight="1">
      <c r="A43" s="1"/>
      <c r="B43" s="1"/>
      <c r="C43" s="68" t="s">
        <v>49</v>
      </c>
      <c r="D43" s="251" t="str">
        <f>'5.3. Показники '!D47:E47</f>
        <v>середня вартість встановлення 1 електричного водонасосу</v>
      </c>
      <c r="E43" s="251"/>
      <c r="F43" s="251"/>
      <c r="G43" s="93"/>
      <c r="H43" s="130">
        <v>0</v>
      </c>
      <c r="I43" s="130">
        <f>H43</f>
        <v>0</v>
      </c>
      <c r="J43" s="93"/>
      <c r="K43" s="96"/>
      <c r="L43" s="96"/>
      <c r="M43" s="138">
        <f>'5.3. Показники '!M47</f>
        <v>9900</v>
      </c>
      <c r="N43" s="138">
        <f>M43</f>
        <v>9900</v>
      </c>
      <c r="O43" s="100"/>
      <c r="P43" s="101" t="e">
        <f>M43/H43*100-100</f>
        <v>#DIV/0!</v>
      </c>
      <c r="Q43" s="100" t="e">
        <f>P43</f>
        <v>#DIV/0!</v>
      </c>
    </row>
    <row r="44" spans="1:17" ht="24.75" customHeight="1">
      <c r="A44" s="1"/>
      <c r="B44" s="1"/>
      <c r="C44" s="68"/>
      <c r="D44" s="251" t="str">
        <f>'5.3. Показники '!D48:E48</f>
        <v>середня вартість заміни радіатора</v>
      </c>
      <c r="E44" s="251"/>
      <c r="F44" s="251"/>
      <c r="G44" s="85"/>
      <c r="H44" s="130">
        <v>0</v>
      </c>
      <c r="I44" s="130">
        <f aca="true" t="shared" si="7" ref="I44:I49">H44</f>
        <v>0</v>
      </c>
      <c r="J44" s="93"/>
      <c r="K44" s="96"/>
      <c r="L44" s="96"/>
      <c r="M44" s="138">
        <f>'5.3. Показники '!M48</f>
        <v>8862.12</v>
      </c>
      <c r="N44" s="138">
        <f>M44</f>
        <v>8862.12</v>
      </c>
      <c r="O44" s="100"/>
      <c r="P44" s="101" t="e">
        <f aca="true" t="shared" si="8" ref="P44:P49">M44/H44*100-100</f>
        <v>#DIV/0!</v>
      </c>
      <c r="Q44" s="100" t="e">
        <f aca="true" t="shared" si="9" ref="Q44:Q49">P44</f>
        <v>#DIV/0!</v>
      </c>
    </row>
    <row r="45" spans="3:17" ht="12.75">
      <c r="C45" s="296"/>
      <c r="D45" s="323" t="str">
        <f>'5.3. Показники '!D49:E49</f>
        <v>середня вартість ремонту одного квадратного метру робочих кабінетів</v>
      </c>
      <c r="E45" s="323"/>
      <c r="F45" s="323"/>
      <c r="G45" s="324"/>
      <c r="H45" s="130">
        <v>0</v>
      </c>
      <c r="I45" s="130">
        <f t="shared" si="7"/>
        <v>0</v>
      </c>
      <c r="J45" s="289"/>
      <c r="K45" s="290"/>
      <c r="L45" s="290"/>
      <c r="M45" s="138">
        <f>'5.3. Показники '!M49</f>
        <v>2827.4414</v>
      </c>
      <c r="N45" s="326">
        <f>M45</f>
        <v>2827.4414</v>
      </c>
      <c r="O45" s="325"/>
      <c r="P45" s="101" t="e">
        <f t="shared" si="8"/>
        <v>#DIV/0!</v>
      </c>
      <c r="Q45" s="100" t="e">
        <f t="shared" si="9"/>
        <v>#DIV/0!</v>
      </c>
    </row>
    <row r="46" spans="3:17" ht="12.75">
      <c r="C46" s="5"/>
      <c r="D46" s="251" t="str">
        <f>'5.3. Показники '!D50:E50</f>
        <v>середня вартість заміни дверей актового залу</v>
      </c>
      <c r="E46" s="251"/>
      <c r="F46" s="251"/>
      <c r="G46" s="85"/>
      <c r="H46" s="130">
        <v>0</v>
      </c>
      <c r="I46" s="130">
        <f t="shared" si="7"/>
        <v>0</v>
      </c>
      <c r="J46" s="93"/>
      <c r="K46" s="96"/>
      <c r="L46" s="96"/>
      <c r="M46" s="138">
        <f>'5.3. Показники '!M50</f>
        <v>18000</v>
      </c>
      <c r="N46" s="326">
        <f>M46</f>
        <v>18000</v>
      </c>
      <c r="O46" s="100"/>
      <c r="P46" s="101" t="e">
        <f t="shared" si="8"/>
        <v>#DIV/0!</v>
      </c>
      <c r="Q46" s="100" t="e">
        <f t="shared" si="9"/>
        <v>#DIV/0!</v>
      </c>
    </row>
    <row r="47" spans="3:17" ht="12.75">
      <c r="C47" s="5"/>
      <c r="D47" s="251" t="str">
        <f>'5.3. Показники '!D51:E51</f>
        <v>cередня вартість ремонту 1 м2 площі підлоги</v>
      </c>
      <c r="E47" s="251"/>
      <c r="F47" s="251"/>
      <c r="G47" s="85"/>
      <c r="H47" s="130">
        <v>0</v>
      </c>
      <c r="I47" s="130">
        <f t="shared" si="7"/>
        <v>0</v>
      </c>
      <c r="J47" s="93"/>
      <c r="K47" s="96"/>
      <c r="L47" s="96"/>
      <c r="M47" s="138">
        <f>'5.3. Показники '!M51</f>
        <v>321.74</v>
      </c>
      <c r="N47" s="326">
        <f>M47</f>
        <v>321.74</v>
      </c>
      <c r="O47" s="100"/>
      <c r="P47" s="101" t="e">
        <f t="shared" si="8"/>
        <v>#DIV/0!</v>
      </c>
      <c r="Q47" s="100" t="e">
        <f t="shared" si="9"/>
        <v>#DIV/0!</v>
      </c>
    </row>
    <row r="48" spans="3:17" ht="12.75">
      <c r="C48" s="5"/>
      <c r="D48" s="251" t="str">
        <f>'5.3. Показники '!D52:E52</f>
        <v>середня вартість улаштування 1 м2 підвісної стелі</v>
      </c>
      <c r="E48" s="251"/>
      <c r="F48" s="251"/>
      <c r="G48" s="85"/>
      <c r="H48" s="130">
        <v>0</v>
      </c>
      <c r="I48" s="130">
        <f t="shared" si="7"/>
        <v>0</v>
      </c>
      <c r="J48" s="93"/>
      <c r="K48" s="96"/>
      <c r="L48" s="96"/>
      <c r="M48" s="138">
        <f>'5.3. Показники '!M52</f>
        <v>336.36</v>
      </c>
      <c r="N48" s="326">
        <f>M48</f>
        <v>336.36</v>
      </c>
      <c r="O48" s="100"/>
      <c r="P48" s="101" t="e">
        <f t="shared" si="8"/>
        <v>#DIV/0!</v>
      </c>
      <c r="Q48" s="100" t="e">
        <f t="shared" si="9"/>
        <v>#DIV/0!</v>
      </c>
    </row>
    <row r="49" spans="3:17" ht="12.75">
      <c r="C49" s="5"/>
      <c r="D49" s="251" t="str">
        <f>'5.3. Показники '!D53:E53</f>
        <v>середня вартість облаштування 1 пандуса з перилами</v>
      </c>
      <c r="E49" s="251"/>
      <c r="F49" s="251"/>
      <c r="G49" s="85"/>
      <c r="H49" s="130">
        <v>0</v>
      </c>
      <c r="I49" s="130">
        <f t="shared" si="7"/>
        <v>0</v>
      </c>
      <c r="J49" s="93"/>
      <c r="K49" s="96"/>
      <c r="L49" s="96"/>
      <c r="M49" s="138">
        <f>'5.3. Показники '!M53</f>
        <v>65000</v>
      </c>
      <c r="N49" s="326">
        <f>M49</f>
        <v>65000</v>
      </c>
      <c r="O49" s="100"/>
      <c r="P49" s="101" t="e">
        <f t="shared" si="8"/>
        <v>#DIV/0!</v>
      </c>
      <c r="Q49" s="100" t="e">
        <f t="shared" si="9"/>
        <v>#DIV/0!</v>
      </c>
    </row>
    <row r="50" spans="4:17" ht="12.75">
      <c r="D50" s="248" t="s">
        <v>173</v>
      </c>
      <c r="E50" s="249"/>
      <c r="F50" s="249"/>
      <c r="G50" s="249"/>
      <c r="H50" s="249"/>
      <c r="I50" s="249"/>
      <c r="J50" s="249"/>
      <c r="K50" s="249"/>
      <c r="L50" s="249"/>
      <c r="M50" s="249"/>
      <c r="N50" s="249"/>
      <c r="O50" s="249"/>
      <c r="P50" s="249"/>
      <c r="Q50" s="250"/>
    </row>
    <row r="51" spans="3:17" ht="12.75">
      <c r="C51" s="20"/>
      <c r="D51" s="231" t="str">
        <f>'5.3. Показники '!D54:Q54</f>
        <v>якості</v>
      </c>
      <c r="E51" s="231"/>
      <c r="F51" s="231"/>
      <c r="G51" s="231"/>
      <c r="H51" s="231"/>
      <c r="I51" s="231"/>
      <c r="J51" s="231"/>
      <c r="K51" s="231"/>
      <c r="L51" s="231"/>
      <c r="M51" s="231"/>
      <c r="N51" s="231"/>
      <c r="O51" s="231"/>
      <c r="P51" s="231"/>
      <c r="Q51" s="231"/>
    </row>
    <row r="52" spans="3:17" ht="39" customHeight="1">
      <c r="C52" s="68" t="s">
        <v>49</v>
      </c>
      <c r="D52" s="251" t="str">
        <f>'5.3. Показники '!D55:F55</f>
        <v>Питома вага будівель, в яких проведено капітальний ремонт в загальній кількості, що потребують ремонту</v>
      </c>
      <c r="E52" s="251"/>
      <c r="F52" s="251"/>
      <c r="G52" s="93"/>
      <c r="H52" s="130">
        <f>0</f>
        <v>0</v>
      </c>
      <c r="I52" s="130">
        <f>H52</f>
        <v>0</v>
      </c>
      <c r="J52" s="93"/>
      <c r="K52" s="96"/>
      <c r="L52" s="96"/>
      <c r="M52" s="99">
        <f>'5.3. Показники '!M55</f>
        <v>100</v>
      </c>
      <c r="N52" s="99">
        <f>M52</f>
        <v>100</v>
      </c>
      <c r="O52" s="100"/>
      <c r="P52" s="101" t="e">
        <f>M52/H52*100-100</f>
        <v>#DIV/0!</v>
      </c>
      <c r="Q52" s="100" t="e">
        <f>P52</f>
        <v>#DIV/0!</v>
      </c>
    </row>
    <row r="53" spans="3:17" ht="37.5" customHeight="1">
      <c r="C53" s="68"/>
      <c r="D53" s="251" t="str">
        <f>'5.3. Показники '!D56:F56</f>
        <v>Питома вага замінених радіаторів до потреби</v>
      </c>
      <c r="E53" s="251"/>
      <c r="F53" s="251"/>
      <c r="G53" s="85"/>
      <c r="H53" s="131">
        <v>0</v>
      </c>
      <c r="I53" s="131">
        <f>H53</f>
        <v>0</v>
      </c>
      <c r="J53" s="93"/>
      <c r="K53" s="96"/>
      <c r="L53" s="96"/>
      <c r="M53" s="99">
        <f>'5.3. Показники '!M56</f>
        <v>100</v>
      </c>
      <c r="N53" s="99">
        <f>M53</f>
        <v>100</v>
      </c>
      <c r="O53" s="100"/>
      <c r="P53" s="101" t="e">
        <f>M53/H53*100-100</f>
        <v>#DIV/0!</v>
      </c>
      <c r="Q53" s="100" t="e">
        <f>P53</f>
        <v>#DIV/0!</v>
      </c>
    </row>
    <row r="54" spans="3:17" ht="37.5" customHeight="1">
      <c r="C54" s="68"/>
      <c r="D54" s="251" t="str">
        <f>'5.3. Показники '!D60:F60</f>
        <v>Питома вага замінених водонасосів до потреби</v>
      </c>
      <c r="E54" s="251"/>
      <c r="F54" s="251"/>
      <c r="G54" s="327"/>
      <c r="H54" s="328">
        <v>0</v>
      </c>
      <c r="I54" s="131">
        <f aca="true" t="shared" si="10" ref="I54:I59">H54</f>
        <v>0</v>
      </c>
      <c r="J54" s="126"/>
      <c r="K54" s="125"/>
      <c r="L54" s="125"/>
      <c r="M54" s="99">
        <v>100</v>
      </c>
      <c r="N54" s="99">
        <f aca="true" t="shared" si="11" ref="N54:N59">M54</f>
        <v>100</v>
      </c>
      <c r="O54" s="127"/>
      <c r="P54" s="101" t="e">
        <f aca="true" t="shared" si="12" ref="P54:P59">M54/H54*100-100</f>
        <v>#DIV/0!</v>
      </c>
      <c r="Q54" s="100" t="e">
        <f aca="true" t="shared" si="13" ref="Q54:Q59">P54</f>
        <v>#DIV/0!</v>
      </c>
    </row>
    <row r="55" spans="3:17" ht="37.5" customHeight="1">
      <c r="C55" s="68"/>
      <c r="D55" s="251" t="str">
        <f>'5.3. Показники '!D61:F61</f>
        <v>Питома вага відремонтованої площі службових кабінетів в загальній кількості, що потребувала ремонту</v>
      </c>
      <c r="E55" s="251"/>
      <c r="F55" s="251"/>
      <c r="G55" s="327"/>
      <c r="H55" s="328">
        <v>0</v>
      </c>
      <c r="I55" s="131">
        <f t="shared" si="10"/>
        <v>0</v>
      </c>
      <c r="J55" s="126"/>
      <c r="K55" s="125"/>
      <c r="L55" s="125"/>
      <c r="M55" s="99">
        <f>'5.3. Показники '!M61</f>
        <v>47</v>
      </c>
      <c r="N55" s="99">
        <f t="shared" si="11"/>
        <v>47</v>
      </c>
      <c r="O55" s="127"/>
      <c r="P55" s="101" t="e">
        <f t="shared" si="12"/>
        <v>#DIV/0!</v>
      </c>
      <c r="Q55" s="100" t="e">
        <f t="shared" si="13"/>
        <v>#DIV/0!</v>
      </c>
    </row>
    <row r="56" spans="3:17" ht="37.5" customHeight="1">
      <c r="C56" s="68"/>
      <c r="D56" s="251" t="str">
        <f>'5.3. Показники '!D62:F62</f>
        <v>Питома вага заміни дверей актового залу до потреби</v>
      </c>
      <c r="E56" s="251"/>
      <c r="F56" s="251"/>
      <c r="G56" s="327"/>
      <c r="H56" s="328">
        <v>0</v>
      </c>
      <c r="I56" s="131">
        <f t="shared" si="10"/>
        <v>0</v>
      </c>
      <c r="J56" s="126"/>
      <c r="K56" s="125"/>
      <c r="L56" s="125"/>
      <c r="M56" s="99">
        <v>100</v>
      </c>
      <c r="N56" s="99">
        <f t="shared" si="11"/>
        <v>100</v>
      </c>
      <c r="O56" s="127"/>
      <c r="P56" s="101" t="e">
        <f t="shared" si="12"/>
        <v>#DIV/0!</v>
      </c>
      <c r="Q56" s="100" t="e">
        <f t="shared" si="13"/>
        <v>#DIV/0!</v>
      </c>
    </row>
    <row r="57" spans="3:17" ht="37.5" customHeight="1">
      <c r="C57" s="68"/>
      <c r="D57" s="251" t="str">
        <f>'5.3. Показники '!D63:F63</f>
        <v>Питома вага відремонтовоної площі підлоги  до потреби</v>
      </c>
      <c r="E57" s="251"/>
      <c r="F57" s="251"/>
      <c r="G57" s="327"/>
      <c r="H57" s="328">
        <v>0</v>
      </c>
      <c r="I57" s="131">
        <f t="shared" si="10"/>
        <v>0</v>
      </c>
      <c r="J57" s="126"/>
      <c r="K57" s="125"/>
      <c r="L57" s="125"/>
      <c r="M57" s="99">
        <v>47</v>
      </c>
      <c r="N57" s="99">
        <f t="shared" si="11"/>
        <v>47</v>
      </c>
      <c r="O57" s="127"/>
      <c r="P57" s="101" t="e">
        <f t="shared" si="12"/>
        <v>#DIV/0!</v>
      </c>
      <c r="Q57" s="100" t="e">
        <f t="shared" si="13"/>
        <v>#DIV/0!</v>
      </c>
    </row>
    <row r="58" spans="3:17" ht="37.5" customHeight="1">
      <c r="C58" s="68"/>
      <c r="D58" s="251" t="str">
        <f>'5.3. Показники '!D64:F64</f>
        <v>Питома вага улаштування площі підвісної стелі до потреби</v>
      </c>
      <c r="E58" s="251"/>
      <c r="F58" s="251"/>
      <c r="G58" s="327"/>
      <c r="H58" s="328">
        <v>0</v>
      </c>
      <c r="I58" s="131">
        <f t="shared" si="10"/>
        <v>0</v>
      </c>
      <c r="J58" s="126"/>
      <c r="K58" s="125"/>
      <c r="L58" s="125"/>
      <c r="M58" s="99">
        <v>47</v>
      </c>
      <c r="N58" s="99">
        <f t="shared" si="11"/>
        <v>47</v>
      </c>
      <c r="O58" s="127"/>
      <c r="P58" s="101" t="e">
        <f t="shared" si="12"/>
        <v>#DIV/0!</v>
      </c>
      <c r="Q58" s="100" t="e">
        <f t="shared" si="13"/>
        <v>#DIV/0!</v>
      </c>
    </row>
    <row r="59" spans="3:17" ht="37.5" customHeight="1">
      <c r="C59" s="68"/>
      <c r="D59" s="251" t="str">
        <f>'5.3. Показники '!D65:F65</f>
        <v>Питома вага облаштованих пандусів з перилами до потреби</v>
      </c>
      <c r="E59" s="251"/>
      <c r="F59" s="251"/>
      <c r="G59" s="327"/>
      <c r="H59" s="328">
        <v>0</v>
      </c>
      <c r="I59" s="131">
        <f t="shared" si="10"/>
        <v>0</v>
      </c>
      <c r="J59" s="126"/>
      <c r="K59" s="125"/>
      <c r="L59" s="125"/>
      <c r="M59" s="99">
        <f>'5.3. Показники '!M62</f>
        <v>100</v>
      </c>
      <c r="N59" s="99">
        <f t="shared" si="11"/>
        <v>100</v>
      </c>
      <c r="O59" s="127"/>
      <c r="P59" s="101" t="e">
        <f t="shared" si="12"/>
        <v>#DIV/0!</v>
      </c>
      <c r="Q59" s="100" t="e">
        <f t="shared" si="13"/>
        <v>#DIV/0!</v>
      </c>
    </row>
    <row r="60" spans="3:17" ht="12.75">
      <c r="C60" s="68"/>
      <c r="D60" s="248" t="s">
        <v>173</v>
      </c>
      <c r="E60" s="249"/>
      <c r="F60" s="249"/>
      <c r="G60" s="249"/>
      <c r="H60" s="249"/>
      <c r="I60" s="249"/>
      <c r="J60" s="249"/>
      <c r="K60" s="249"/>
      <c r="L60" s="249"/>
      <c r="M60" s="249"/>
      <c r="N60" s="249"/>
      <c r="O60" s="249"/>
      <c r="P60" s="249"/>
      <c r="Q60" s="250"/>
    </row>
  </sheetData>
  <sheetProtection/>
  <mergeCells count="61">
    <mergeCell ref="D54:F54"/>
    <mergeCell ref="D55:F55"/>
    <mergeCell ref="D56:F56"/>
    <mergeCell ref="D57:F57"/>
    <mergeCell ref="D58:F58"/>
    <mergeCell ref="D59:F59"/>
    <mergeCell ref="D46:F46"/>
    <mergeCell ref="D47:F47"/>
    <mergeCell ref="D48:F48"/>
    <mergeCell ref="D49:F49"/>
    <mergeCell ref="D37:F37"/>
    <mergeCell ref="D38:F38"/>
    <mergeCell ref="D39:F39"/>
    <mergeCell ref="D28:F28"/>
    <mergeCell ref="D32:F32"/>
    <mergeCell ref="D33:F33"/>
    <mergeCell ref="D34:F34"/>
    <mergeCell ref="D35:F35"/>
    <mergeCell ref="D36:F36"/>
    <mergeCell ref="D22:F22"/>
    <mergeCell ref="D25:F25"/>
    <mergeCell ref="D26:F26"/>
    <mergeCell ref="D23:F23"/>
    <mergeCell ref="D24:F24"/>
    <mergeCell ref="D27:F27"/>
    <mergeCell ref="D53:F53"/>
    <mergeCell ref="D50:Q50"/>
    <mergeCell ref="D43:F43"/>
    <mergeCell ref="D31:F31"/>
    <mergeCell ref="D60:Q60"/>
    <mergeCell ref="D40:F40"/>
    <mergeCell ref="D45:F45"/>
    <mergeCell ref="D51:Q51"/>
    <mergeCell ref="D52:F52"/>
    <mergeCell ref="D44:F44"/>
    <mergeCell ref="D42:Q42"/>
    <mergeCell ref="D7:F7"/>
    <mergeCell ref="D5:F5"/>
    <mergeCell ref="D41:Q41"/>
    <mergeCell ref="D29:Q29"/>
    <mergeCell ref="D16:F16"/>
    <mergeCell ref="D17:F17"/>
    <mergeCell ref="D18:F18"/>
    <mergeCell ref="D19:F19"/>
    <mergeCell ref="D21:F21"/>
    <mergeCell ref="C12:Q12"/>
    <mergeCell ref="D14:F14"/>
    <mergeCell ref="C2:J2"/>
    <mergeCell ref="D4:F4"/>
    <mergeCell ref="G4:I4"/>
    <mergeCell ref="J4:N4"/>
    <mergeCell ref="O4:Q4"/>
    <mergeCell ref="C9:Q9"/>
    <mergeCell ref="D6:F6"/>
    <mergeCell ref="C8:Q8"/>
    <mergeCell ref="D15:F15"/>
    <mergeCell ref="D30:Q30"/>
    <mergeCell ref="C10:Q10"/>
    <mergeCell ref="C13:Q13"/>
    <mergeCell ref="D20:F20"/>
    <mergeCell ref="C11:Q11"/>
  </mergeCells>
  <printOptions/>
  <pageMargins left="0" right="0" top="0" bottom="0" header="0" footer="0"/>
  <pageSetup fitToHeight="2" fitToWidth="1" horizontalDpi="300" verticalDpi="300" orientation="landscape" pageOrder="overThenDown"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tabSelected="1" zoomScale="96" zoomScaleNormal="96" zoomScalePageLayoutView="0" workbookViewId="0" topLeftCell="B1">
      <selection activeCell="F38" sqref="F38"/>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32"/>
      <c r="C1" s="32"/>
      <c r="D1" s="32"/>
      <c r="E1" s="32"/>
      <c r="F1" s="32"/>
      <c r="G1" s="32"/>
      <c r="H1" s="32"/>
      <c r="I1" s="32"/>
      <c r="J1" s="32"/>
      <c r="K1" s="32"/>
    </row>
    <row r="2" spans="1:11" ht="13.5" customHeight="1">
      <c r="A2" s="1"/>
      <c r="B2" s="190" t="s">
        <v>81</v>
      </c>
      <c r="C2" s="190"/>
      <c r="D2" s="190"/>
      <c r="E2" s="190"/>
      <c r="F2" s="190"/>
      <c r="G2" s="190"/>
      <c r="H2" s="190"/>
      <c r="I2" s="190"/>
      <c r="J2" s="190"/>
      <c r="K2" s="190"/>
    </row>
    <row r="3" spans="1:11" ht="17.25" customHeight="1">
      <c r="A3" s="1"/>
      <c r="K3" s="60" t="s">
        <v>61</v>
      </c>
    </row>
    <row r="4" spans="1:13" ht="25.5" customHeight="1">
      <c r="A4" s="1"/>
      <c r="B4" s="41" t="s">
        <v>73</v>
      </c>
      <c r="C4" s="258" t="s">
        <v>23</v>
      </c>
      <c r="D4" s="258"/>
      <c r="E4" s="258"/>
      <c r="F4" s="42" t="s">
        <v>74</v>
      </c>
      <c r="G4" s="42" t="s">
        <v>75</v>
      </c>
      <c r="H4" s="42" t="s">
        <v>76</v>
      </c>
      <c r="I4" s="42" t="s">
        <v>26</v>
      </c>
      <c r="J4" s="42" t="s">
        <v>77</v>
      </c>
      <c r="K4" s="43" t="s">
        <v>78</v>
      </c>
      <c r="L4" s="38"/>
      <c r="M4" s="38"/>
    </row>
    <row r="5" spans="1:11" ht="25.5" customHeight="1">
      <c r="A5" s="1"/>
      <c r="B5" s="44">
        <v>1</v>
      </c>
      <c r="C5" s="259">
        <v>2</v>
      </c>
      <c r="D5" s="260"/>
      <c r="E5" s="261"/>
      <c r="F5" s="43">
        <v>3</v>
      </c>
      <c r="G5" s="43">
        <v>4</v>
      </c>
      <c r="H5" s="43">
        <v>5</v>
      </c>
      <c r="I5" s="43" t="s">
        <v>79</v>
      </c>
      <c r="J5" s="43">
        <v>7</v>
      </c>
      <c r="K5" s="19" t="s">
        <v>80</v>
      </c>
    </row>
    <row r="6" spans="2:11" ht="13.5" customHeight="1">
      <c r="B6" s="45" t="s">
        <v>54</v>
      </c>
      <c r="C6" s="259" t="s">
        <v>82</v>
      </c>
      <c r="D6" s="260"/>
      <c r="E6" s="260"/>
      <c r="F6" s="46" t="s">
        <v>83</v>
      </c>
      <c r="G6" s="89"/>
      <c r="H6" s="89"/>
      <c r="I6" s="89"/>
      <c r="J6" s="46" t="s">
        <v>83</v>
      </c>
      <c r="K6" s="46" t="s">
        <v>83</v>
      </c>
    </row>
    <row r="7" spans="2:11" ht="13.5" customHeight="1">
      <c r="B7" s="40"/>
      <c r="C7" s="254" t="s">
        <v>84</v>
      </c>
      <c r="D7" s="254"/>
      <c r="E7" s="254"/>
      <c r="F7" s="46" t="s">
        <v>83</v>
      </c>
      <c r="G7" s="47"/>
      <c r="H7" s="47"/>
      <c r="I7" s="47"/>
      <c r="J7" s="46" t="s">
        <v>83</v>
      </c>
      <c r="K7" s="46" t="s">
        <v>83</v>
      </c>
    </row>
    <row r="8" spans="2:11" ht="20.25" customHeight="1">
      <c r="B8" s="40"/>
      <c r="C8" s="254" t="s">
        <v>85</v>
      </c>
      <c r="D8" s="254"/>
      <c r="E8" s="254"/>
      <c r="F8" s="46" t="s">
        <v>83</v>
      </c>
      <c r="G8" s="88"/>
      <c r="H8" s="88"/>
      <c r="I8" s="88"/>
      <c r="J8" s="46" t="s">
        <v>83</v>
      </c>
      <c r="K8" s="46" t="s">
        <v>83</v>
      </c>
    </row>
    <row r="9" spans="2:11" ht="13.5" customHeight="1">
      <c r="B9" s="40"/>
      <c r="C9" s="254" t="s">
        <v>86</v>
      </c>
      <c r="D9" s="254"/>
      <c r="E9" s="254"/>
      <c r="F9" s="46" t="s">
        <v>83</v>
      </c>
      <c r="G9" s="47"/>
      <c r="H9" s="47"/>
      <c r="I9" s="88"/>
      <c r="J9" s="46" t="s">
        <v>83</v>
      </c>
      <c r="K9" s="46" t="s">
        <v>83</v>
      </c>
    </row>
    <row r="10" spans="2:11" ht="13.5" customHeight="1">
      <c r="B10" s="40"/>
      <c r="C10" s="254" t="s">
        <v>87</v>
      </c>
      <c r="D10" s="254"/>
      <c r="E10" s="254"/>
      <c r="F10" s="46" t="s">
        <v>83</v>
      </c>
      <c r="G10" s="47"/>
      <c r="H10" s="47"/>
      <c r="I10" s="88"/>
      <c r="J10" s="46" t="s">
        <v>83</v>
      </c>
      <c r="K10" s="46" t="s">
        <v>83</v>
      </c>
    </row>
    <row r="11" spans="2:11" ht="18.75" customHeight="1">
      <c r="B11" s="255" t="s">
        <v>88</v>
      </c>
      <c r="C11" s="256"/>
      <c r="D11" s="256"/>
      <c r="E11" s="256"/>
      <c r="F11" s="256"/>
      <c r="G11" s="256"/>
      <c r="H11" s="256"/>
      <c r="I11" s="256"/>
      <c r="J11" s="256"/>
      <c r="K11" s="256"/>
    </row>
    <row r="12" spans="1:11" ht="13.5" customHeight="1">
      <c r="A12" s="1"/>
      <c r="B12" s="48">
        <v>2</v>
      </c>
      <c r="C12" s="191" t="s">
        <v>89</v>
      </c>
      <c r="D12" s="192"/>
      <c r="E12" s="192"/>
      <c r="F12" s="46" t="s">
        <v>83</v>
      </c>
      <c r="G12" s="46"/>
      <c r="H12" s="46"/>
      <c r="I12" s="46"/>
      <c r="J12" s="46" t="s">
        <v>83</v>
      </c>
      <c r="K12" s="46" t="s">
        <v>83</v>
      </c>
    </row>
    <row r="13" spans="1:11" ht="13.5" customHeight="1">
      <c r="A13" s="1"/>
      <c r="B13" s="255" t="s">
        <v>90</v>
      </c>
      <c r="C13" s="256"/>
      <c r="D13" s="256"/>
      <c r="E13" s="256"/>
      <c r="F13" s="256"/>
      <c r="G13" s="256"/>
      <c r="H13" s="256"/>
      <c r="I13" s="256"/>
      <c r="J13" s="256"/>
      <c r="K13" s="256"/>
    </row>
    <row r="14" spans="1:11" ht="13.5" customHeight="1">
      <c r="A14" s="1"/>
      <c r="B14" s="255" t="s">
        <v>91</v>
      </c>
      <c r="C14" s="256"/>
      <c r="D14" s="256"/>
      <c r="E14" s="256"/>
      <c r="F14" s="256"/>
      <c r="G14" s="256"/>
      <c r="H14" s="256"/>
      <c r="I14" s="256"/>
      <c r="J14" s="256"/>
      <c r="K14" s="256"/>
    </row>
    <row r="15" spans="1:11" ht="13.5" customHeight="1">
      <c r="A15" s="1"/>
      <c r="B15" s="49" t="s">
        <v>43</v>
      </c>
      <c r="C15" s="263" t="s">
        <v>92</v>
      </c>
      <c r="D15" s="266"/>
      <c r="E15" s="266"/>
      <c r="F15" s="50"/>
      <c r="G15" s="50"/>
      <c r="H15" s="50"/>
      <c r="I15" s="50"/>
      <c r="J15" s="50"/>
      <c r="K15" s="50"/>
    </row>
    <row r="16" spans="1:11" ht="13.5" customHeight="1">
      <c r="A16" s="1"/>
      <c r="B16" s="49"/>
      <c r="C16" s="263" t="s">
        <v>93</v>
      </c>
      <c r="D16" s="266"/>
      <c r="E16" s="266"/>
      <c r="F16" s="50"/>
      <c r="G16" s="50"/>
      <c r="H16" s="50"/>
      <c r="I16" s="50"/>
      <c r="J16" s="50"/>
      <c r="K16" s="50"/>
    </row>
    <row r="17" spans="1:11" ht="13.5" customHeight="1">
      <c r="A17" s="1"/>
      <c r="B17" s="255" t="s">
        <v>94</v>
      </c>
      <c r="C17" s="256"/>
      <c r="D17" s="256"/>
      <c r="E17" s="256"/>
      <c r="F17" s="256"/>
      <c r="G17" s="256"/>
      <c r="H17" s="256"/>
      <c r="I17" s="256"/>
      <c r="J17" s="256"/>
      <c r="K17" s="256"/>
    </row>
    <row r="18" spans="1:11" ht="18" customHeight="1">
      <c r="A18" s="1"/>
      <c r="B18" s="51" t="s">
        <v>49</v>
      </c>
      <c r="C18" s="262" t="s">
        <v>113</v>
      </c>
      <c r="D18" s="262"/>
      <c r="E18" s="263"/>
      <c r="F18" s="55"/>
      <c r="G18" s="55"/>
      <c r="H18" s="55"/>
      <c r="I18" s="55"/>
      <c r="J18" s="55"/>
      <c r="K18" s="55"/>
    </row>
    <row r="19" spans="1:11" ht="13.5" customHeight="1">
      <c r="A19" s="1"/>
      <c r="B19" s="51" t="s">
        <v>49</v>
      </c>
      <c r="C19" s="262" t="s">
        <v>114</v>
      </c>
      <c r="D19" s="262"/>
      <c r="E19" s="263"/>
      <c r="F19" s="55"/>
      <c r="G19" s="55"/>
      <c r="H19" s="55"/>
      <c r="I19" s="55"/>
      <c r="J19" s="55"/>
      <c r="K19" s="55"/>
    </row>
    <row r="20" spans="1:11" ht="13.5" customHeight="1">
      <c r="A20" s="1"/>
      <c r="B20" s="51"/>
      <c r="C20" s="262" t="s">
        <v>96</v>
      </c>
      <c r="D20" s="262"/>
      <c r="E20" s="263"/>
      <c r="F20" s="55"/>
      <c r="G20" s="55"/>
      <c r="H20" s="55"/>
      <c r="I20" s="55"/>
      <c r="J20" s="55"/>
      <c r="K20" s="55"/>
    </row>
    <row r="21" spans="1:11" ht="20.25" customHeight="1">
      <c r="A21" s="1"/>
      <c r="B21" s="51"/>
      <c r="C21" s="267" t="s">
        <v>95</v>
      </c>
      <c r="D21" s="268"/>
      <c r="E21" s="268"/>
      <c r="F21" s="55"/>
      <c r="G21" s="55"/>
      <c r="H21" s="55"/>
      <c r="I21" s="55"/>
      <c r="J21" s="55"/>
      <c r="K21" s="55"/>
    </row>
    <row r="22" spans="1:11" ht="13.5" customHeight="1">
      <c r="A22" s="1"/>
      <c r="B22" s="255" t="s">
        <v>97</v>
      </c>
      <c r="C22" s="256"/>
      <c r="D22" s="256"/>
      <c r="E22" s="256"/>
      <c r="F22" s="256"/>
      <c r="G22" s="256"/>
      <c r="H22" s="256"/>
      <c r="I22" s="256"/>
      <c r="J22" s="256"/>
      <c r="K22" s="256"/>
    </row>
    <row r="23" spans="1:11" ht="18" customHeight="1">
      <c r="A23" s="1"/>
      <c r="B23" s="51" t="s">
        <v>49</v>
      </c>
      <c r="C23" s="262" t="s">
        <v>113</v>
      </c>
      <c r="D23" s="262"/>
      <c r="E23" s="263"/>
      <c r="F23" s="55"/>
      <c r="G23" s="55"/>
      <c r="H23" s="55"/>
      <c r="I23" s="55"/>
      <c r="J23" s="55"/>
      <c r="K23" s="55"/>
    </row>
    <row r="24" spans="1:11" ht="20.25" customHeight="1">
      <c r="A24" s="1"/>
      <c r="B24" s="51" t="s">
        <v>49</v>
      </c>
      <c r="C24" s="262" t="s">
        <v>114</v>
      </c>
      <c r="D24" s="262"/>
      <c r="E24" s="263"/>
      <c r="F24" s="55"/>
      <c r="G24" s="55"/>
      <c r="H24" s="55"/>
      <c r="I24" s="55"/>
      <c r="J24" s="55"/>
      <c r="K24" s="55"/>
    </row>
    <row r="25" spans="1:11" ht="13.5" customHeight="1">
      <c r="A25" s="1"/>
      <c r="B25" s="51" t="s">
        <v>49</v>
      </c>
      <c r="C25" s="264" t="s">
        <v>96</v>
      </c>
      <c r="D25" s="264"/>
      <c r="E25" s="265"/>
      <c r="F25" s="55"/>
      <c r="G25" s="55"/>
      <c r="H25" s="55"/>
      <c r="I25" s="55"/>
      <c r="J25" s="55"/>
      <c r="K25" s="55"/>
    </row>
    <row r="26" spans="1:11" ht="13.5" customHeight="1">
      <c r="A26" s="1"/>
      <c r="B26" s="52" t="s">
        <v>42</v>
      </c>
      <c r="C26" s="248" t="s">
        <v>98</v>
      </c>
      <c r="D26" s="270"/>
      <c r="E26" s="271"/>
      <c r="F26" s="46" t="s">
        <v>83</v>
      </c>
      <c r="G26" s="46"/>
      <c r="H26" s="46"/>
      <c r="I26" s="46"/>
      <c r="J26" s="46" t="s">
        <v>83</v>
      </c>
      <c r="K26" s="46" t="s">
        <v>83</v>
      </c>
    </row>
    <row r="27" spans="2:11" ht="12.75">
      <c r="B27" s="53"/>
      <c r="C27" s="18"/>
      <c r="D27" s="53"/>
      <c r="E27" s="53"/>
      <c r="F27" s="53"/>
      <c r="G27" s="53"/>
      <c r="H27" s="53"/>
      <c r="I27" s="53"/>
      <c r="J27" s="53"/>
      <c r="K27" s="53"/>
    </row>
    <row r="28" spans="2:11" ht="12.75">
      <c r="B28" s="11" t="s">
        <v>99</v>
      </c>
      <c r="C28" s="11" t="s">
        <v>100</v>
      </c>
      <c r="D28" s="11"/>
      <c r="E28" s="11"/>
      <c r="F28" s="11"/>
      <c r="G28" s="53"/>
      <c r="H28" s="53"/>
      <c r="I28" s="53"/>
      <c r="J28" s="53"/>
      <c r="K28" s="53"/>
    </row>
    <row r="29" spans="2:11" ht="12.75">
      <c r="B29" s="11"/>
      <c r="C29" s="56" t="s">
        <v>120</v>
      </c>
      <c r="D29" s="11"/>
      <c r="E29" s="11"/>
      <c r="F29" s="11"/>
      <c r="G29" s="53"/>
      <c r="H29" s="53"/>
      <c r="I29" s="53"/>
      <c r="J29" s="53"/>
      <c r="K29" s="53"/>
    </row>
    <row r="30" spans="3:4" ht="12.75">
      <c r="C30" s="34"/>
      <c r="D30" s="11"/>
    </row>
    <row r="31" spans="2:11" ht="12.75">
      <c r="B31" s="11" t="s">
        <v>101</v>
      </c>
      <c r="C31" s="35" t="s">
        <v>102</v>
      </c>
      <c r="D31" s="33"/>
      <c r="E31" s="33"/>
      <c r="F31" s="33" t="s">
        <v>174</v>
      </c>
      <c r="G31" s="33"/>
      <c r="H31" s="33"/>
      <c r="I31" s="33"/>
      <c r="J31" s="33"/>
      <c r="K31" s="33"/>
    </row>
    <row r="32" spans="1:11" s="7" customFormat="1" ht="10.5" customHeight="1">
      <c r="A32" s="17"/>
      <c r="C32" s="171"/>
      <c r="D32" s="171"/>
      <c r="E32" s="171"/>
      <c r="F32" s="171"/>
      <c r="G32" s="171"/>
      <c r="H32" s="171"/>
      <c r="I32" s="171"/>
      <c r="J32" s="171"/>
      <c r="K32" s="171"/>
    </row>
    <row r="33" spans="2:11" ht="13.5" customHeight="1">
      <c r="B33" s="92">
        <v>6</v>
      </c>
      <c r="C33" s="171" t="s">
        <v>103</v>
      </c>
      <c r="D33" s="171"/>
      <c r="E33" s="171"/>
      <c r="F33" s="171"/>
      <c r="G33" s="171"/>
      <c r="H33" s="171"/>
      <c r="I33" s="171"/>
      <c r="J33" s="171"/>
      <c r="K33" s="171"/>
    </row>
    <row r="34" spans="1:11" ht="30" customHeight="1">
      <c r="A34" s="1"/>
      <c r="B34" s="1"/>
      <c r="C34" s="169" t="s">
        <v>104</v>
      </c>
      <c r="D34" s="269"/>
      <c r="E34" s="269"/>
      <c r="F34" s="171" t="s">
        <v>119</v>
      </c>
      <c r="G34" s="170"/>
      <c r="H34" s="170"/>
      <c r="I34" s="170"/>
      <c r="J34" s="170"/>
      <c r="K34" s="170"/>
    </row>
    <row r="35" spans="1:11" ht="162.75" customHeight="1">
      <c r="A35" s="1"/>
      <c r="B35" s="1"/>
      <c r="C35" s="169" t="s">
        <v>105</v>
      </c>
      <c r="D35" s="269"/>
      <c r="E35" s="269"/>
      <c r="F35" s="171" t="s">
        <v>175</v>
      </c>
      <c r="G35" s="170"/>
      <c r="H35" s="170"/>
      <c r="I35" s="170"/>
      <c r="J35" s="170"/>
      <c r="K35" s="170"/>
    </row>
    <row r="36" spans="1:15" ht="24" customHeight="1">
      <c r="A36" s="1"/>
      <c r="B36" s="1"/>
      <c r="C36" s="169" t="s">
        <v>106</v>
      </c>
      <c r="D36" s="269"/>
      <c r="E36" s="269"/>
      <c r="F36" s="171" t="s">
        <v>124</v>
      </c>
      <c r="G36" s="170"/>
      <c r="H36" s="170"/>
      <c r="I36" s="170"/>
      <c r="J36" s="170"/>
      <c r="K36" s="170"/>
      <c r="O36" s="11"/>
    </row>
    <row r="37" spans="1:11" ht="42.75" customHeight="1">
      <c r="A37" s="1"/>
      <c r="B37" s="1"/>
      <c r="C37" s="169" t="s">
        <v>107</v>
      </c>
      <c r="D37" s="269"/>
      <c r="E37" s="269"/>
      <c r="F37" s="171" t="s">
        <v>176</v>
      </c>
      <c r="G37" s="170"/>
      <c r="H37" s="170"/>
      <c r="I37" s="170"/>
      <c r="J37" s="170"/>
      <c r="K37" s="170"/>
    </row>
    <row r="38" spans="1:11" ht="14.25" customHeight="1">
      <c r="A38" s="1"/>
      <c r="B38" s="1"/>
      <c r="C38" s="181"/>
      <c r="D38" s="181"/>
      <c r="E38" s="181"/>
      <c r="F38" s="16"/>
      <c r="G38" s="16"/>
      <c r="H38" s="16"/>
      <c r="I38" s="16"/>
      <c r="J38" s="16"/>
      <c r="K38" s="16"/>
    </row>
    <row r="39" spans="1:11" ht="7.5" customHeight="1">
      <c r="A39" s="1"/>
      <c r="B39" s="1"/>
      <c r="C39" s="1"/>
      <c r="D39" s="1"/>
      <c r="E39" s="1"/>
      <c r="F39" s="1"/>
      <c r="G39" s="1"/>
      <c r="H39" s="1"/>
      <c r="I39" s="1"/>
      <c r="J39" s="1"/>
      <c r="K39" s="1"/>
    </row>
    <row r="40" spans="3:11" ht="15">
      <c r="C40" s="257"/>
      <c r="D40" s="257"/>
      <c r="E40" s="257"/>
      <c r="F40" s="257"/>
      <c r="G40" s="1"/>
      <c r="H40" s="1"/>
      <c r="I40" s="1"/>
      <c r="J40" s="1"/>
      <c r="K40" s="1"/>
    </row>
    <row r="41" spans="3:11" ht="25.5" customHeight="1">
      <c r="C41" s="272" t="s">
        <v>122</v>
      </c>
      <c r="D41" s="272"/>
      <c r="E41" s="272"/>
      <c r="F41" s="272"/>
      <c r="G41" s="4"/>
      <c r="H41" s="1"/>
      <c r="I41" s="252" t="s">
        <v>123</v>
      </c>
      <c r="J41" s="252"/>
      <c r="K41" s="252"/>
    </row>
    <row r="42" spans="3:11" ht="12.75">
      <c r="C42" s="1"/>
      <c r="D42" s="1"/>
      <c r="E42" s="1"/>
      <c r="F42" s="1"/>
      <c r="G42" s="3" t="s">
        <v>0</v>
      </c>
      <c r="H42" s="1"/>
      <c r="I42" s="253" t="s">
        <v>1</v>
      </c>
      <c r="J42" s="253"/>
      <c r="K42" s="91"/>
    </row>
    <row r="44" spans="3:11" ht="12.75">
      <c r="C44" s="37"/>
      <c r="D44" s="37"/>
      <c r="E44" s="37"/>
      <c r="F44" s="37"/>
      <c r="G44" s="37"/>
      <c r="H44" s="37"/>
      <c r="I44" s="37"/>
      <c r="J44" s="37"/>
      <c r="K44" s="37"/>
    </row>
    <row r="45" spans="3:11" ht="12.75">
      <c r="C45" s="37"/>
      <c r="D45" s="37"/>
      <c r="E45" s="37"/>
      <c r="F45" s="37"/>
      <c r="G45" s="37"/>
      <c r="H45" s="37"/>
      <c r="I45" s="37"/>
      <c r="J45" s="37"/>
      <c r="K45" s="37"/>
    </row>
    <row r="46" spans="3:11" ht="12.75">
      <c r="C46" s="37"/>
      <c r="D46" s="37"/>
      <c r="E46" s="37"/>
      <c r="F46" s="37"/>
      <c r="G46" s="37"/>
      <c r="H46" s="37"/>
      <c r="I46" s="37"/>
      <c r="J46" s="37"/>
      <c r="K46" s="37"/>
    </row>
  </sheetData>
  <sheetProtection/>
  <mergeCells count="39">
    <mergeCell ref="B11:K11"/>
    <mergeCell ref="C18:E18"/>
    <mergeCell ref="C20:E20"/>
    <mergeCell ref="B22:K22"/>
    <mergeCell ref="C26:E26"/>
    <mergeCell ref="C41:F41"/>
    <mergeCell ref="C32:K32"/>
    <mergeCell ref="C33:K33"/>
    <mergeCell ref="C36:E36"/>
    <mergeCell ref="F36:K36"/>
    <mergeCell ref="C19:E19"/>
    <mergeCell ref="C21:E21"/>
    <mergeCell ref="F35:K35"/>
    <mergeCell ref="C35:E35"/>
    <mergeCell ref="C37:E37"/>
    <mergeCell ref="C38:E38"/>
    <mergeCell ref="C34:E34"/>
    <mergeCell ref="F34:K34"/>
    <mergeCell ref="C23:E23"/>
    <mergeCell ref="B2:K2"/>
    <mergeCell ref="C4:E4"/>
    <mergeCell ref="C5:E5"/>
    <mergeCell ref="C24:E24"/>
    <mergeCell ref="C25:E25"/>
    <mergeCell ref="C6:E6"/>
    <mergeCell ref="C7:E7"/>
    <mergeCell ref="C15:E15"/>
    <mergeCell ref="C12:E12"/>
    <mergeCell ref="C16:E16"/>
    <mergeCell ref="I41:K41"/>
    <mergeCell ref="I42:J42"/>
    <mergeCell ref="C8:E8"/>
    <mergeCell ref="C9:E9"/>
    <mergeCell ref="C10:E10"/>
    <mergeCell ref="B13:K13"/>
    <mergeCell ref="B14:K14"/>
    <mergeCell ref="B17:K17"/>
    <mergeCell ref="F37:K37"/>
    <mergeCell ref="C40:F40"/>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04l408sy</cp:lastModifiedBy>
  <cp:lastPrinted>2020-02-12T11:57:06Z</cp:lastPrinted>
  <dcterms:created xsi:type="dcterms:W3CDTF">2019-01-09T14:21:23Z</dcterms:created>
  <dcterms:modified xsi:type="dcterms:W3CDTF">2021-02-18T09:18:01Z</dcterms:modified>
  <cp:category/>
  <cp:version/>
  <cp:contentType/>
  <cp:contentStatus/>
</cp:coreProperties>
</file>