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3"/>
  </bookViews>
  <sheets>
    <sheet name="паспорт" sheetId="1" r:id="rId1"/>
    <sheet name="звіт" sheetId="2" r:id="rId2"/>
    <sheet name="звіт з 01.01.2020" sheetId="3" r:id="rId3"/>
    <sheet name="звіт з 01.01.2021 (0813242)" sheetId="4" r:id="rId4"/>
  </sheets>
  <definedNames>
    <definedName name="_xlnm.Print_Area" localSheetId="2">'звіт з 01.01.2020'!$A$1:$M$75</definedName>
    <definedName name="_xlnm.Print_Area" localSheetId="3">'звіт з 01.01.2021 (0813242)'!$A$1:$M$222</definedName>
  </definedNames>
  <calcPr fullCalcOnLoad="1"/>
</workbook>
</file>

<file path=xl/sharedStrings.xml><?xml version="1.0" encoding="utf-8"?>
<sst xmlns="http://schemas.openxmlformats.org/spreadsheetml/2006/main" count="906" uniqueCount="429">
  <si>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</si>
  <si>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</si>
  <si>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</si>
  <si>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</si>
  <si>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</si>
  <si>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</si>
  <si>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</si>
  <si>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</si>
  <si>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</si>
  <si>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</si>
  <si>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</si>
  <si>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</si>
  <si>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</si>
  <si>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</si>
  <si>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</si>
  <si>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</si>
  <si>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</si>
  <si>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</si>
  <si>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</si>
  <si>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</si>
  <si>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</si>
  <si>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</si>
  <si>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</si>
  <si>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</si>
  <si>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</si>
  <si>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</si>
  <si>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</si>
  <si>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</si>
  <si>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</si>
  <si>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</si>
  <si>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</si>
  <si>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</si>
  <si>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</si>
  <si>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</si>
  <si>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</si>
  <si>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</si>
  <si>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</si>
  <si>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</si>
  <si>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</si>
  <si>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</si>
  <si>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</si>
  <si>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</si>
  <si>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</si>
  <si>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</si>
  <si>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</si>
  <si>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</si>
  <si>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</si>
  <si>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</si>
  <si>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</si>
  <si>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</si>
  <si>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</si>
  <si>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</si>
  <si>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</si>
  <si>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</si>
  <si>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</si>
  <si>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</si>
  <si>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</si>
  <si>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</si>
  <si>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</si>
  <si>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</si>
  <si>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</si>
  <si>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</si>
  <si>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</si>
  <si>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</si>
  <si>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</si>
  <si>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</si>
  <si>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</si>
  <si>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</si>
  <si>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</si>
  <si>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</si>
  <si>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</si>
  <si>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</si>
  <si>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</si>
  <si>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</si>
  <si>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</si>
  <si>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</si>
  <si>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</si>
  <si>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</si>
  <si>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</si>
  <si>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</si>
  <si>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</si>
  <si>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</si>
  <si>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</si>
  <si>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</si>
  <si>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</si>
  <si>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</si>
  <si>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</si>
  <si>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</si>
  <si>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</si>
  <si>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</si>
  <si>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</si>
  <si>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</si>
  <si>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</si>
  <si>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</si>
  <si>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</si>
  <si>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</si>
  <si>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</si>
  <si>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</si>
  <si>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</si>
  <si>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</si>
  <si>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Департамент соціальної політики Черкаської міської ради</t>
  </si>
  <si>
    <t>1.1</t>
  </si>
  <si>
    <t>кошторис</t>
  </si>
  <si>
    <t>2.1</t>
  </si>
  <si>
    <t>осіб</t>
  </si>
  <si>
    <t>розрахункові дані</t>
  </si>
  <si>
    <t>3.1</t>
  </si>
  <si>
    <t>4.1</t>
  </si>
  <si>
    <t>%</t>
  </si>
  <si>
    <t>розрахунок</t>
  </si>
  <si>
    <t>статистична звітність</t>
  </si>
  <si>
    <t>3.2</t>
  </si>
  <si>
    <t>3.3</t>
  </si>
  <si>
    <t>1</t>
  </si>
  <si>
    <t>2</t>
  </si>
  <si>
    <t>Міська соціальна програма «Турбота» на період з 2018 до 2022</t>
  </si>
  <si>
    <t>Міська програма соціальної підтримки мешканців м. Черкас,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t>
  </si>
  <si>
    <t>1.2</t>
  </si>
  <si>
    <t>2.2</t>
  </si>
  <si>
    <t>4.2</t>
  </si>
  <si>
    <t>Інші заходи у сфері соціального захисту і соціального забезпечення</t>
  </si>
  <si>
    <t xml:space="preserve">5. Мета бюджетної програми: Здійснення невідкладних соціально-економічних і організаційних заходів, спрямованих на соціальний захист соціально - незахищених, малозабезпечених мешканців міста, надання їм різносторонньої допомоги. Забезпечення соціальної підтримки учасників АТО, ООС, членів їх сімей та сімей загиблих учасників АТО; здійснення невідкладних соціально-економічних заходів, спрямованих на підвищення їх соціального захисту. </t>
  </si>
  <si>
    <t>3</t>
  </si>
  <si>
    <t>Покращення життя, матеріальних умов сімей, які перебувають у скрутному становищі, вирішення проблемних питань соціального напрямку одиноких громадян похилого віку, інвалідів війни, членів сімей загиблих та інших категорій громадян міста, що потребують підтримки з боку органів виконавчої влади,надання додаткових соціальних гарантій мешканцям міста, які опинилися у складних життєвих обставинах, що об’єктивно порушують їх нормальну життєдіяльність, наслідки яких вони не можуть подолати самостійно.</t>
  </si>
  <si>
    <t>Надання додаткових гарантій, пільг і  соціальних послуг  мешканцям м. Черкаси,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підвищення рівня поінформованості учасників АТО, ООС та членів їх сімей, членів сімей загиблих мешканців міста Черкаси з питань соціальної підтримки, здійснення соціальної реабілітації учасників АТО, ООС та надання соціально-психологічних послуг учасників АТО, ООС та членів їх сімей, сім'ям загиблих.</t>
  </si>
  <si>
    <t>Підвищення рівня життя ветеранів війни та праці, учасників АТО, осіб з інвалідністю, одиноких непрацездатних громадян та інших соціально вразливих верств населення, та поліпшення санаторно - курортного лікування шляхом посилення соціальних гарантій.</t>
  </si>
  <si>
    <t>Надання матеріальної допомоги громадянам міста з фондів міського голови та депутатів міської ради</t>
  </si>
  <si>
    <t>Надання одноразової грошової допомоги мешканцям міста з нагоди виповнення 100-річного ювілею</t>
  </si>
  <si>
    <t>Надання щомісячні стипендії жителям міста, яким виповнилося 100 і більше років</t>
  </si>
  <si>
    <t>Надання допомоги на поховання деяких категорій осіб виконавцю волевиявлення померлого або  особі, яка зобов'язалась поховати померлого</t>
  </si>
  <si>
    <t xml:space="preserve">Відшкодування витрат за перевезення пільгових категорій громадян, а саме: інвалідів 1 і 2 груп та дітей-інвалідів з вадами опорно-рухового апарату, які пересуваються за допомогою інвалідного візка, автомобілем спеціалізованого призначення </t>
  </si>
  <si>
    <t>Надання фінансової підтримки громадським організаціям: ветеранів війни; що надають мешканцям м. Черкаси соціальні послуги</t>
  </si>
  <si>
    <t>Надання щомісячні стипендії воїнам ОУН-УПА, які є мешканцями м. Черкаси</t>
  </si>
  <si>
    <t>Надання щорічної грошової допомоги мешканцям міста, які навчаються у ВНЗ на денній формі та пересуваються за допомогою інвалідного візка, для можливості дістатися до навчального закладу під час несприятливих погодних умов у осінньо-зимовий період</t>
  </si>
  <si>
    <t>Надання подарункових наборів з дитячими речами першої необхідності мешканцям м. Черкаси при народженні дитини</t>
  </si>
  <si>
    <t>Здійснення невідкладних заходів соціального спрямування, які не могли бути передбачені під час складання Програми</t>
  </si>
  <si>
    <t>Надання одноразової грошової допомоги для оздоровлення поранених учасників АТО, ООС</t>
  </si>
  <si>
    <t>Надання одноразової грошової допомоги сім'ям учасників АТО, ООС, які загинули або померли внаслідок отриманих поранень та (або) захворювань, пов'язаних із захистом Батьківщини</t>
  </si>
  <si>
    <t>Надання щорічної грошової допомоги на оздоровлення членам сімей учасників АТО, ООС, які загинули або померли внаслідок отриманих поранень та (або) захворювань, пов'язаних із захистом Батьківщини</t>
  </si>
  <si>
    <t>Забезпечення санаторно-курортним лікуванням учасників АТО, ООС в мережі санаторних закладів Черкаської області на умовах співфінансування з обласним бюджетом у розмірі 50 % від загальної вартості путівок</t>
  </si>
  <si>
    <t>Надання щомісячної стипендії членам сімей загиблих (померлих) учасників АТО, ООС</t>
  </si>
  <si>
    <t>Надання щорічної грошової винагороди до Дня Незалежності України учасникам АТО, ООС</t>
  </si>
  <si>
    <t>Здійснення соціальної реабілітації учасників АТО, ООС, які потребують реабілітаційно-відновлювальних заходів у водному середовищі</t>
  </si>
  <si>
    <t>Придбання квітів та подарунків для привітання мешканців м. Черкаси з нагоди 100-річного ювілею</t>
  </si>
  <si>
    <t>Надання одноразової грошової винагороди жителям міста Черкаси, яким згідно із законодавством України присвоєно звання "Мати - героїня"</t>
  </si>
  <si>
    <t>Здійснення за рахунок коштів міського бюджету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 організацію та проведення поховання, озвучування церемонії прощання, проведення поминальних обідів (не більше 50 осіб)</t>
  </si>
  <si>
    <t>Виплата щомісячної допомоги (стипендії) політичним в'язням і репресованим, які проживають на території м. Черкаси за рахунок субвенції з обласного бюджету</t>
  </si>
  <si>
    <t>Виплата одноразової грошової допомоги членам сімей осіб, смерть яких пов'язана з проведенням АТО в східних регіонах України, а також членам сімей осіб, загибель (смерть) яких пов'язана з виконанням військової служби або з проходженням війської служби в особливий період  в розмірі 50 тис. грн. (за рахунок субвенції з обласного бюджету)</t>
  </si>
  <si>
    <t>Обласна комплексна програма "Турбота" на 2014-2020 роки</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</si>
  <si>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</si>
  <si>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</si>
  <si>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</si>
  <si>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</si>
  <si>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</si>
  <si>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</si>
  <si>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</si>
  <si>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</si>
  <si>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</si>
  <si>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</si>
  <si>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</si>
  <si>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</si>
  <si>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</si>
  <si>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</si>
  <si>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</si>
  <si>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</si>
  <si>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</si>
  <si>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</si>
  <si>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</si>
  <si>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</si>
  <si>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</si>
  <si>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</si>
  <si>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</si>
  <si>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1.27</t>
  </si>
  <si>
    <t>Обсяг фінансових затрат на матеріальну допомогу громадянам міста з фонду міського голови та депутатів Черкаської міської ради</t>
  </si>
  <si>
    <t>грн</t>
  </si>
  <si>
    <t>Обсяг фінансових затрат на надання одноразової грошової допомоги мешканцям міста з нагоди виповнення 100-річного ювілею</t>
  </si>
  <si>
    <t>Обсяг фінансових затрат на виплату щомісячних стипендій громадянам, яким виповнилось 100 і більше років</t>
  </si>
  <si>
    <t>Обсяг фінансових затрат на допомогу на поховання деяких категорій осіб</t>
  </si>
  <si>
    <t>Обсяг фінансових затрат на перевезення інвалідів 1 і 2 груп та дітей-інвалідів з вадами опорно-рухового апарату, які пересуваються за допомогою інвалідного візка або інших допоміжних засобів автомобілем спеціалізованого призначення</t>
  </si>
  <si>
    <t>Обсяг фінансових затрат на фінансову підтримку громадських організацій, діяльність яких має соціальну спрямованість</t>
  </si>
  <si>
    <t>Обсяг фінансових затрат на виплату щомісячних стипендій воїнам ОУН-УПА, які є мешканцями м. Черкаси</t>
  </si>
  <si>
    <t xml:space="preserve">Обсяг фінансових затрат на надання щорічної грошової допомоги мешканцям міста, які навчаються у вищих навчальних закладах на денній формі та пересуваються за допомогою інвалідного візка для можливості дістатися до навчального закладу під час несприятливих погодних умов у осінньо-зимовий період </t>
  </si>
  <si>
    <t>Обсяг фінансових затрат на придбання подарункових наборів для новонароджених</t>
  </si>
  <si>
    <t>Обсяг фінансових затрат на реалізацію невідкладних заходів соціального спрямування</t>
  </si>
  <si>
    <t>Обсяг фінансових затрат на придбання квітів та подарунків</t>
  </si>
  <si>
    <t>Обсяг фінансових затрат на одноразові виплати жителям міста Черкаси яким присвоєно звання "Мати - героїня"</t>
  </si>
  <si>
    <t>Обсяг фінансових затрат на надання одноразової грошової допомоги для оздоровлення поранених учасників АТО, ООС</t>
  </si>
  <si>
    <t>Обсяг фінансових затрат на надання одноразової грошової допомоги сім'ям учасників АТО, ООС, які загинули або померли внаслідок отриманих поранень та (або) захворювань, пов'язаних із захистом Батьківщини</t>
  </si>
  <si>
    <t>Обсяг фінансових затрат на надання щорічної грошової допомоги на оздоровлення членам сімей учасників АТО , ООС, які загинули або померли внаслідок отриманих поранень та (або) захворювань, пов'язаних із захистом Батьківщини</t>
  </si>
  <si>
    <t>Обсяг фінансових затрат на надання з міського бюджету для забезпечення санаторо-курортного лікування учасників АТО, ООС на умовах співфінансування з обланим бюджетом</t>
  </si>
  <si>
    <t>Обсяг фінансових затрат на надання щомісячної стипендії членам сімей загиблих (померлих) учасників АТО, ООС</t>
  </si>
  <si>
    <t>Обсяг фінансових затрат на надання щорічної грошової винагороди до Дня Незалежності України учасникам АТО, ООС</t>
  </si>
  <si>
    <t>Обсяг фінансових затрат на відшкодування витрат за соціальну реабілітацію учасників АТО, ООС, які потребують реабілітаційно-відновлювальних заходів у водному середовищі</t>
  </si>
  <si>
    <t>Обсяг витрат на виплату щомісячної допомоги (стипендії) політичним в'язням та репресованим за рахунок субвенції з обласного бюджету</t>
  </si>
  <si>
    <t>1.26</t>
  </si>
  <si>
    <t>Обсяг фінансових затрат на виплату одноразової грошової допомоги членам сімей осіб, смерть яких пов'язана з проведенням антитерористичної операції в східних регіонах України за рахунок субвенції з обласного бюджету</t>
  </si>
  <si>
    <t>Обсяг фінансових затрат на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 організацію та проведення поховання, озвучування церемонії прощання, проведення поминальних обідів (не більше 50 осіб) зокрема на:</t>
  </si>
  <si>
    <t>Обсяг фінансових затрат на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t>
  </si>
  <si>
    <t>Обсяг фінансування затрат на організацію та проведення церемонії прощання та поховання (катафалк, автобус для супроводу, доставка ритуальних предметів, копання могили тощо)</t>
  </si>
  <si>
    <t>Обсяг фінансування затрат на проведення озвучення церемонії прощання</t>
  </si>
  <si>
    <t>Обсяг фінансування затрат на проведення поминального обіду (не більше 50 осіб)</t>
  </si>
  <si>
    <t>Кількість осіб, що отримають матеріальну допомогу</t>
  </si>
  <si>
    <t>2.3</t>
  </si>
  <si>
    <t>2.4</t>
  </si>
  <si>
    <t>2.5</t>
  </si>
  <si>
    <t>2.6</t>
  </si>
  <si>
    <t>2.7</t>
  </si>
  <si>
    <t>2.8</t>
  </si>
  <si>
    <t>2.9</t>
  </si>
  <si>
    <t>2.6.1</t>
  </si>
  <si>
    <t>2.6.2</t>
  </si>
  <si>
    <t>Кількість ювілярів, яким виповниться 100 років протягом року</t>
  </si>
  <si>
    <t>2.3.1</t>
  </si>
  <si>
    <t>Кількість осіб, що мають право на отримання щомісячної стипендії мешканцям міста яким виповнилось 100 і більше років,  протягом року</t>
  </si>
  <si>
    <t>Кількість виплат щомісячних стипендій мешканцям міста, яким виповнилось 100 і більше років</t>
  </si>
  <si>
    <t>Кількість осіб, що отримають допомогу на поховання деяких категорій осіб</t>
  </si>
  <si>
    <t>Кількість здійснених перевезень автомобілем спеціалізованого призначення</t>
  </si>
  <si>
    <t>шт</t>
  </si>
  <si>
    <t>од.</t>
  </si>
  <si>
    <t>Кількість напрямків охоплених соціальними послугами громадських організацій</t>
  </si>
  <si>
    <t xml:space="preserve">протоколи комісії яка працює згідно рішення Черкаської міської ради від 10.11.2017 № 2-2577 «Про затвердження порядку надання фінансової підтримки громадським організаціям м.Черкаси за рахунок коштів міського бюджету»  </t>
  </si>
  <si>
    <t>Кількість осіб охоплених послугами громадських організацій</t>
  </si>
  <si>
    <t>Кількість наданих послуг</t>
  </si>
  <si>
    <t>2.8.1</t>
  </si>
  <si>
    <t>2.10</t>
  </si>
  <si>
    <t>2.11</t>
  </si>
  <si>
    <t>2.12</t>
  </si>
  <si>
    <t>2.13</t>
  </si>
  <si>
    <t>2.14</t>
  </si>
  <si>
    <t>2.15</t>
  </si>
  <si>
    <t>Кількість воїнів ОУН-УПА, що мають право на отримання щомісячних стипендій, протягом року</t>
  </si>
  <si>
    <t>Кількість виплат щомісячних стипендій воїнам УОН-УПА</t>
  </si>
  <si>
    <t>Кількість мешканців міста, які навчаються у вищих навчальних закладах на денній формі та пересуваються за допомогою інвалідного візка</t>
  </si>
  <si>
    <t>2.16</t>
  </si>
  <si>
    <t>2.17</t>
  </si>
  <si>
    <t>Очікувана кількість новонароджених для яких буде придбано подарункові набори протягом року</t>
  </si>
  <si>
    <t>Кількість подій, що потребуватимуть здійснення невідкладних заходів</t>
  </si>
  <si>
    <t>Кількість осіб яким буде придбано подарунки з нагоди 100- річного ювілею</t>
  </si>
  <si>
    <t>Кількість осіб, які мають право на одноразову грошову винагороду жителькам міста Черкаси, яким згідно із законодавством України присвоєно почесне звання "Мати - героїня"</t>
  </si>
  <si>
    <t>2.18</t>
  </si>
  <si>
    <t>2.19</t>
  </si>
  <si>
    <t>2.20</t>
  </si>
  <si>
    <t>2.21</t>
  </si>
  <si>
    <t>2.22</t>
  </si>
  <si>
    <t>2.23</t>
  </si>
  <si>
    <t>2.24</t>
  </si>
  <si>
    <t>2.25</t>
  </si>
  <si>
    <t>2.26</t>
  </si>
  <si>
    <t>2.27</t>
  </si>
  <si>
    <t>Кількість осіб, які мають право на отримання одноразової допомоги в зв'язку з пораненням</t>
  </si>
  <si>
    <t>Кількість сімей загиблих (померлих), учасників АТО, ООС,  які мають право на отримання одноразової грошової допомоги</t>
  </si>
  <si>
    <t>Кількість членів сімей загиблих (померлих) учасників АТО, ООС, які отримають грошову допомогу на оздоровлення</t>
  </si>
  <si>
    <t>шт.</t>
  </si>
  <si>
    <t xml:space="preserve">Кількість учасників антитерористичної операції, які потребують санаторно-курортного лікування в санаторних закладах Черкаської області </t>
  </si>
  <si>
    <t>Кількість членів сімей загиблих (померлих) учасників АТО, ООС, які мають право на отримання щомісячної стипендії</t>
  </si>
  <si>
    <t>Кількість виплат щомісячних стипендій членам сімей загиблих (померлих) учасників АТО, ООС</t>
  </si>
  <si>
    <t>Кількість учасників АТО, ООС, які мають право на отримання щорічної грошової винагороди до Дня Незалежності України</t>
  </si>
  <si>
    <t>годин</t>
  </si>
  <si>
    <t>Кількість учасників АТО, ООС, які потребують реабілітації та відновлювання у водному средовищі, на місяць</t>
  </si>
  <si>
    <t>Кількість послуг з реабілітації у водному середовищі, на місяць</t>
  </si>
  <si>
    <t>Кількість отримувачів стипендії політичним в'язням і репресованим</t>
  </si>
  <si>
    <t>Кількість виплат щомісячних стипендій політичним в'язням і репресованим</t>
  </si>
  <si>
    <t>Кількість сімей загиблих учасників АТО яким надано допомогу</t>
  </si>
  <si>
    <t xml:space="preserve">Кількість загиблих захисників </t>
  </si>
  <si>
    <t>3.4</t>
  </si>
  <si>
    <t>3.5</t>
  </si>
  <si>
    <t>3.6</t>
  </si>
  <si>
    <t>3.7</t>
  </si>
  <si>
    <t>3.8</t>
  </si>
  <si>
    <t>3.9</t>
  </si>
  <si>
    <t>3.10</t>
  </si>
  <si>
    <t>3.11</t>
  </si>
  <si>
    <t>3.12</t>
  </si>
  <si>
    <t>3.13</t>
  </si>
  <si>
    <t>3.14</t>
  </si>
  <si>
    <t>3.15</t>
  </si>
  <si>
    <t>грн на міс</t>
  </si>
  <si>
    <t>рішення виконавчого комітету ЧМР</t>
  </si>
  <si>
    <t>Середній розмір матеріальної допомоги на 1 отримувача</t>
  </si>
  <si>
    <t>Розмір одноразової допомоги з нагоди 100-річного ювілею</t>
  </si>
  <si>
    <t>Розмір стипендії на 1 особу, якій виповнилось 100 і більше років</t>
  </si>
  <si>
    <t>Середній розмір допомоги на поховання на 1 отримувача</t>
  </si>
  <si>
    <t>Середні витрати на 1 перевезення</t>
  </si>
  <si>
    <t>Середній розмір витрат на надання однієї соціальної послуги громадськими організаціями</t>
  </si>
  <si>
    <t>Розмір щомісячної стипендії воїнам ОУН-УПА,які є мешканцями м. Черкаси на 1 особу</t>
  </si>
  <si>
    <t>Розмір грошової допомоги мешканцям міста, які навчаються у вищих навчальних закладах на денній формі та пересуваються за допомогою інвалідного візка, для можливості дістатися до навчального закладу  під час несприятливих умов у осінньо-зимовий період</t>
  </si>
  <si>
    <t>3.16</t>
  </si>
  <si>
    <t>3.17</t>
  </si>
  <si>
    <t>3.18</t>
  </si>
  <si>
    <t>3.19</t>
  </si>
  <si>
    <t>3.20</t>
  </si>
  <si>
    <t>3.21</t>
  </si>
  <si>
    <t>3.22</t>
  </si>
  <si>
    <t>3.23</t>
  </si>
  <si>
    <t>3.24</t>
  </si>
  <si>
    <t>3.25</t>
  </si>
  <si>
    <t>3.26</t>
  </si>
  <si>
    <t>3.27</t>
  </si>
  <si>
    <t>грн/міс</t>
  </si>
  <si>
    <t>Середній розмір витрат на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 організацію та проведення поховання, озвучування церемонії прощання, проведення поминальних обідів (не більше 50 осіб) зокрема на:</t>
  </si>
  <si>
    <t>Середній розмір витрат на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t>
  </si>
  <si>
    <t>Середній розмір витрат на організацію та проведення церемонії прощання та поховання поховання загиблого</t>
  </si>
  <si>
    <t>Середній розмір витрат на проведення озвучення церемонії прощання</t>
  </si>
  <si>
    <t>Середній розмір витрат на проведення поминального обіду</t>
  </si>
  <si>
    <t>Розмір стипендії на одного отримувача</t>
  </si>
  <si>
    <t>Порядок затверджений ЧОДА</t>
  </si>
  <si>
    <t>Розмір одноразової допомоги членам сім'ей загиблих (померлих) учасників АТО, ООС, за рахунок субвенції з обласного бюджету</t>
  </si>
  <si>
    <t>Вартість одного подарункового набору для новонародженого</t>
  </si>
  <si>
    <t>Розмір витрат на придбання квітів та подарунку для привітання 1 особи</t>
  </si>
  <si>
    <t>Розмір витрат на одноразову виплату 1 особі, якій присвоєно звання "Мати - героїня"</t>
  </si>
  <si>
    <t>Розмір грошової допомоги на оздоровлення 1 учасника АТО, ООС</t>
  </si>
  <si>
    <t>Розмір одноразової допомоги сім'ям загиблих (померлих) учасників АТО, ООС.</t>
  </si>
  <si>
    <t>Розмір грошової допомоги на оздоровлення 1 члена сім'ї загиблого (померлого) учасника АТО, ООС</t>
  </si>
  <si>
    <t xml:space="preserve">Середня вартість путівки для лікування в санаторних закладах Черкаської області </t>
  </si>
  <si>
    <t>Розмір щомісячної стипендії на 1 члена сім'ї загиблого (померлого) учасника  АТО, ООС</t>
  </si>
  <si>
    <t>Розмір щорічної грошової винагороди до Дня Незалежності України</t>
  </si>
  <si>
    <t xml:space="preserve">Вартість 1 людино/години занять з плавання </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</si>
  <si>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</si>
  <si>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</si>
  <si>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</si>
  <si>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</si>
  <si>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</si>
  <si>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</si>
  <si>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</si>
  <si>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</si>
  <si>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</si>
  <si>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</si>
  <si>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</si>
  <si>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</si>
  <si>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</si>
  <si>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</si>
  <si>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</si>
  <si>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</si>
  <si>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</si>
  <si>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</si>
  <si>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</si>
  <si>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</si>
  <si>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</si>
  <si>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</si>
  <si>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</si>
  <si>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</si>
  <si>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</si>
  <si>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Відсоток збільшення кількості отримувачів матеріальної допомоги порівняно з попереднім роком</t>
  </si>
  <si>
    <t xml:space="preserve">Відсоток охоплення жителів міста, з нагоди виповнення 100-річного ювілею </t>
  </si>
  <si>
    <t>Відсоток охоплення жителів міста, яким виповнилось 100 і більше років, наданням стипендій</t>
  </si>
  <si>
    <t>Відсоток забезпечення потреби громадян міста в наданні допомоги на поховання</t>
  </si>
  <si>
    <t>Відсоток задоволення потреби в перевезенні інвалідів спеціальними автомобілем</t>
  </si>
  <si>
    <t xml:space="preserve">Відсоток збільшення кількості осіб, охоплених соціальними послугами, які надаються громадськими організаціями порівняно з попереднім роком </t>
  </si>
  <si>
    <t>Відсоток задоволеної потреби на виплату щомісячних стипендій воїнам ОУН-УПА, які є мешканцями м. Черкаси</t>
  </si>
  <si>
    <t>Відсоток задоволеної потреби на виплату щорічної грошової допомоги мешканцям м. Черкаси, які навчаються у ВНЗ та пересуваються за допомогою інвалідного візка</t>
  </si>
  <si>
    <t>Відсоток задоволеної потребина придбання подарункових наборів для новонароджених</t>
  </si>
  <si>
    <t>Відсоток задоволеної потреби на реалізацію невідкладних заходів соціального спрямування</t>
  </si>
  <si>
    <t>Відсоток задоволеної потребина на придбання квітів та подарунків для привітання мешканців м. Черкаси з нагоди 100-річного ювілею</t>
  </si>
  <si>
    <t>Відсоток задоволеної потреби на надання одноразової виплати жителям міста Черкаси яким присвоєно звання "Мати - героїня"</t>
  </si>
  <si>
    <t>Відсоток охоплення поранених учасників АТО, ООС наданням матеріальної допомоги на оздоровлення</t>
  </si>
  <si>
    <t xml:space="preserve">Відсоток охоплення сімей загиблих (померлих) учасників АТО, ООС наданням матеріальної допомоги </t>
  </si>
  <si>
    <t>Відсоток забезпечення потреби для виплати допомоги  на оздоровлення членам сімей загиблих (померлих) учасників АТО, ООС</t>
  </si>
  <si>
    <t>Відсоток забезпечення санаторо-курортним лікуванням учасників АТО, ООС на умовах співфінансування з обланим бюджетом</t>
  </si>
  <si>
    <t>Відсоток задоволеної потреби на виплату щомісячних стипендій членам сімей загиблих (померлих) учасників АТО, ООС</t>
  </si>
  <si>
    <t>Відсоток задоволеної потреби на виплату щорічної грошової винагороди до Дня Незалежності України учасникам АТО, ООС</t>
  </si>
  <si>
    <t>Відсоток забезпечення потреби на виплату за соціальну реабілітацію учасників АТО, ООС</t>
  </si>
  <si>
    <t>Проведено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 організацію та проведення поховання, озвучування церемонії прощання, проведення поминальних обідів (не більше 50 осіб)</t>
  </si>
  <si>
    <t>Відсоток охоплення політичних в'язнів і репресованих, які проживають на території міста, наданням щомісячних стипендій</t>
  </si>
  <si>
    <t>Надано допомогу членам сімей загиблих в АТО до потреби</t>
  </si>
  <si>
    <t>Придбання новорічних подарунків для дітей, які потребують  особливої соціальної уваги та підтримки</t>
  </si>
  <si>
    <t>Обласна комплексна програма щодо медичного соціального забезпечення, адаптації, психологічної реабілітації, професійної підготовки (перепідготовки) учасників АТО, родин Героїв Небесної Сотні, постраждалих під час Революції Гідності та бійців - добровольців на 2018-2022 роки</t>
  </si>
  <si>
    <t>Обсяг фінансових затрат на придбання новорічних подарунків</t>
  </si>
  <si>
    <t>Кількість дітей пільгових категорій, які отримають новорічні подарунки</t>
  </si>
  <si>
    <t>Середня вартість одного новорічного подарунку</t>
  </si>
  <si>
    <t>Відсоток забезпечення новорічними подарунками дітей, які потребують особливої соціальної уваги та підтримки</t>
  </si>
  <si>
    <t>Програма підтримки сімей та молоді м. Черкаси на 2017-2021 роки</t>
  </si>
  <si>
    <t>Надання одноразової грошової винагороди багатодітним батькам, дружинам яких згідно із законодавством України присвоєно почеснє звання "Мати - героїня"</t>
  </si>
  <si>
    <t>2.23.1</t>
  </si>
  <si>
    <t>Обсяг фінансових затрат на виплату одноразової  грошової винагороди багатодітним батькам, дружинам яким присвоєно звання "Мати - героїня"</t>
  </si>
  <si>
    <t>Кількість осіб, яким буде проведено одноразові виплати багатодітним батькам, дружинам яким присвоєно звання "Мати - героїня"</t>
  </si>
  <si>
    <t>Розмір витрат на одноразову виплату багатодітним батькам, дружинам на 1 особу  якій присвоєно звання "Мати - героїня"</t>
  </si>
  <si>
    <t>Відсоток задоволеної потреби на надання одноразової виплати багатодітним батькам, дружинам яким присвоєно звання "Мати - героїня"</t>
  </si>
  <si>
    <t>Ю. П. Кобелева</t>
  </si>
  <si>
    <t>Заступник директора департаменту - начальник управління бухгалтерського обліку та фінансування</t>
  </si>
  <si>
    <t>Пояснення щодо причин розбіжностей між фактичними та затвердженими результативними показниками: незважаючи на невиконання показника затрат, потреба в пільгах (показник якості) задоволена в повному обсязі, крім:  матеріальної допомоги громадянам міста та транспортування загиблих і померлих внаслідок отриманих поранень учасників АТО, ООС з району її проведення до місця проведення судово-медичної експертизи та до м.Черкаси</t>
  </si>
  <si>
    <t>Ї</t>
  </si>
  <si>
    <t xml:space="preserve"> </t>
  </si>
  <si>
    <t>про виконання паспорта бюджетної програми місцевого бюджету на 01.01.2021 року</t>
  </si>
  <si>
    <t>Надання пільги інвалідам, членам їх сімей, законним представникам інвалідів (дітей з інвалідністю), підприємствам, установам, організаціям громадських організацій інвалідів та сфери соціального захисту населення на безоплатне паркування і зберігання транспортних засобів</t>
  </si>
  <si>
    <t>Здійснення відшкодування витрат за виготовлення і встановлення меморіальних дошок загиблим учасникам АТО, ООС м. Черкаси на будинках, де вони проживали</t>
  </si>
  <si>
    <t>Обсяг фінансових затрат, спрямованих на відшкодування власникам автостоянок витрат за безоплатне зберігання транспортних засобів</t>
  </si>
  <si>
    <t>Обсяг фінансових затрат на відшкодування членам сімей загиблих учасників АТО за виготовлення та встановлення меморіальних дошок загиблим учасникам АТО, ООС м. Черкаси на будинках, де вони проживали</t>
  </si>
  <si>
    <t>1.24.1</t>
  </si>
  <si>
    <t>1.24.2</t>
  </si>
  <si>
    <t>1.2643</t>
  </si>
  <si>
    <t>1.24.4</t>
  </si>
  <si>
    <t xml:space="preserve">Обсяг фінан. затрат для надання однораз. матер. допом. для вирішення соц.-побут. питань уч. АТО , ООС, чл. сімей загиб. (померлих) уч. АТО, ООС, смерть яких повязана із захис. Батьківщини </t>
  </si>
  <si>
    <t>Кількість пільгових місць на автостоянках</t>
  </si>
  <si>
    <t>1.11.1</t>
  </si>
  <si>
    <t>Забезпечення продуктами харчування сімей з дітьми, які перебувають у складних життєвих обставинах, на період оголошеного карантину</t>
  </si>
  <si>
    <t>2.11.1</t>
  </si>
  <si>
    <t>2.11.2</t>
  </si>
  <si>
    <t>Кількість сімей, що планується забезпечити продуктими харчування</t>
  </si>
  <si>
    <t>Кількість придбаних наборів з продуктами харчування</t>
  </si>
  <si>
    <t>Кількість сімей яким відшкодована вартість на виготовлення та встановлення меморіальних дошок</t>
  </si>
  <si>
    <t>кільк. сімей</t>
  </si>
  <si>
    <t>2.21.1</t>
  </si>
  <si>
    <t>Кількість осіб, які отримають одноразову матеріальну допомогу для вирішення соціально-побутових питань</t>
  </si>
  <si>
    <t>2.26.1</t>
  </si>
  <si>
    <t>Середні витрати власникам автостоянок на оплату 1 пільгового місця за 1 день</t>
  </si>
  <si>
    <t>Середній розмір витрат на відшкодування вартості 1 меморіальної дошки</t>
  </si>
  <si>
    <t>3.24.1</t>
  </si>
  <si>
    <t>3.24.2</t>
  </si>
  <si>
    <t>3.24.3</t>
  </si>
  <si>
    <t>3.24.4</t>
  </si>
  <si>
    <t>Розмір одноразової матеріальної допомоги для вирішення соціально-побутових питань учасникам АТО , ООС, членам сімей загиблих (померлих) учасників АТО, ООС, смерть яких повязана із захистом Батьківщини або виконанням обов'язків військової служби</t>
  </si>
  <si>
    <t>Відсоток задоволеної потреби в пільгових місцях на автостоянках</t>
  </si>
  <si>
    <t>Відсоток забезпечення потреби на виготовлення та встановлення меморіальних дошок загиблим учасникам АТО, ООС м. Черкаси</t>
  </si>
  <si>
    <t xml:space="preserve">Відсоток забезпечення к-ті отримувачів  однор. матер. допом. для вирішення соціал.-побут. питань уч. АТО , ООС, чл. сімей загибл. (померлих) уч. АТО, ООС, смерть яких повязана із захистом Батьківщини </t>
  </si>
  <si>
    <t>Надання одноразової матеріальної допомоги для вирішення соціально-побутових питань учасникам антитерористичної операції , операції об'єднаних сил, членам сімей загиблих (померлих) учасників антитерористичної операції, операції об'єднаних сил, смерть яких повязана із захистом Батьківщини або виконанням обов'язків військової служби</t>
  </si>
  <si>
    <t>Середня вартість  1-го продуктового набору для  сімей з дітьми, які перебувають у складних життєвих обставинах, на період оголошеного карантину</t>
  </si>
  <si>
    <t>№
з/п</t>
  </si>
  <si>
    <t>О. І. Гудзенко</t>
  </si>
  <si>
    <t>Аналіз стану виконання результативних показників: "Міська соціальна програма "Турбота" на період з 2018 по 2022" за показниками затрат 92,03 % виконання; "Міська програма соціальної підтримки мешканців м. Черкас, які забезпечують національну безпеку і оборону, відсіч і стримування збройної агресії Російської Федерації у Донецькій та Луганській областях, членів їх сімей та членів сімей загиблих громадян, які захищали державний суверенітет України, на 2019-2021" за показниками затрат 92,17 % виконання; "Обласна комплексна програма "Турбота" на 2014-2020 роки" за показниками затрат 78,75% виконання; "Обласна комплексна програма щодо медичного соціального забезпечення, адаптації, психологічної реабілітації, професійної підготовки (перепідготовки) учасників АТО, родин Героїв Небесної Сотні, постраждалих під час Революції Гідності та бійців - добровольців на 2018-2022 роки" за показниками затрат 99,90 % виконання; "Програма підтримки сімей та молоді м. Черкаси на 2017-2021 роки"  за показниками затрат 71,60 % виконання. Міські та обласні програми виконані в межах доведених асигнувань міського бюджету на 2020 рік. Відхилення за показниками продукту та ефективності пов'язано у зв'язку зі смертю отримувачів та відсутністю звернень громадян.</t>
  </si>
  <si>
    <r>
      <rPr>
        <sz val="12"/>
        <color indexed="8"/>
        <rFont val="Times New Roman"/>
        <family val="1"/>
      </rPr>
      <t>10. Узагальнений висновок про виконання бюджетної програми. Усі завдання, передбачені бюджетною програмою 0813242 "Інші заходи у сфері соціального захисту і соціального забезпечення",  на 91,68 % виконано. Забезпечена мета бюджетної програми, а саме  - здійснення невідкладних соціально-економічних і організаційних заходів, спрямованих на соціальний захист соціально - незахищених, малозабезпечених мешканців міста, надання їм різносторонньої допомоги. Забезпечення соціальної підтримки учасників АТО, ООС, членів їх сімей та сімей загиблих учасників АТО; здійснення невідкладних соціально-економічних заходів, спрямованих на підвищення їх соціального захисту. Програма залишається актуальною для подальшої реалізації. Завдяки коштам, виділеним в межах доведених асигнувань міського бюджету на 2020 рік, вдалося забезпечити значну кількість осіб, які були охоплені даними напрямками передбаченими бюджетною програмрою.</t>
    </r>
    <r>
      <rPr>
        <sz val="12"/>
        <color indexed="10"/>
        <rFont val="Times New Roman"/>
        <family val="1"/>
      </rPr>
      <t xml:space="preserve"> </t>
    </r>
    <r>
      <rPr>
        <sz val="12"/>
        <color indexed="8"/>
        <rFont val="Times New Roman"/>
        <family val="1"/>
      </rPr>
      <t>Бюджетні кошти використані за призначенням. Касові видатки склали 91,68 % від затвердженого обсягу бюджетних коштів.</t>
    </r>
  </si>
  <si>
    <t>(0800000)</t>
  </si>
  <si>
    <t>(0810000)</t>
  </si>
  <si>
    <t>(0813242)</t>
  </si>
  <si>
    <t>Директор департаменту соціальної політики</t>
  </si>
  <si>
    <r>
      <t xml:space="preserve">Пояснення щодо причин розбіжностей між фактичними та затвердженими результативними показниками: фактичні (касові) видатки по даній програмі за 2020 рік становить 24 326 943,94 грн., що складає 91,68 % від уточненого плану на 2020 рік. Невиконання планових показників виникло з наступних причин: </t>
    </r>
    <r>
      <rPr>
        <b/>
        <sz val="12"/>
        <color indexed="8"/>
        <rFont val="Times New Roman"/>
        <family val="1"/>
      </rPr>
      <t xml:space="preserve"> - відсутні звернення:</t>
    </r>
    <r>
      <rPr>
        <sz val="12"/>
        <color indexed="8"/>
        <rFont val="Times New Roman"/>
        <family val="1"/>
      </rPr>
      <t xml:space="preserve">  1) по матеріальній допомозі громадянам міста; по допомозі на поховання; по багатодітним батькам; по оздоровленню поранених учас. АТО, ООС; по одноразовій грошовій допомозі сім'ям учас. АТО, ООС,  які загинули; по реабілітації учас. АТО , ООС у водному середовищі;                                                                                                                                                                                                                                                                                                                                - </t>
    </r>
    <r>
      <rPr>
        <b/>
        <sz val="12"/>
        <color indexed="8"/>
        <rFont val="Times New Roman"/>
        <family val="1"/>
      </rPr>
      <t>в зв'язку зі смертю отримувачів</t>
    </r>
    <r>
      <rPr>
        <sz val="12"/>
        <color indexed="8"/>
        <rFont val="Times New Roman"/>
        <family val="1"/>
      </rPr>
      <t xml:space="preserve"> по виплаті щорічних винагород та виплаті щомісячних стипендій обсяг видатків зменшився. По виплаті щомісячних стипендій воїнам ОУН-УПА, які проживають на терит. обл. за рахун. субвенції з обл. бюджету видатки нездійснювались у зв'язку з відсутнісю затвердженого Порядку обласною радою.  </t>
    </r>
  </si>
  <si>
    <t>Пояснення щодо причин розбіжностей між фактичними та затвердженими результативними показниками: Середній розмір витрат не відповідає запланованим показникам в наслідок зменшення кількості одержувачів:  по допомозі на поховання;  Середній розмір витрат не відповідає запланованим показникам у зв'язку з меншою вартістю: по охопленню соціальних послуг громадським організаціям; по придбанню квітів та подарунку до 100-річного ювілею. По придбанню новорічних подарунків, фактичний середній розмір видатків менший за плановий показник у зв'язку з зниженням фактичної суми у порівняні з плановими показниками.</t>
  </si>
  <si>
    <t>Забезпечення ефективного виконання завдань і функцій соціальної сфери</t>
  </si>
  <si>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касові видатки по даній програмі за 2020 рік становить 24 326 943,94 грн., що складає 91,68 % від уточненого плану на 2020 рік. Невиконання планових показників виникло з наступних причин:                                                                                                                                                 </t>
    </r>
    <r>
      <rPr>
        <u val="single"/>
        <sz val="12"/>
        <color indexed="8"/>
        <rFont val="Times New Roman"/>
        <family val="1"/>
      </rPr>
      <t xml:space="preserve">    - відсутні звернення: </t>
    </r>
    <r>
      <rPr>
        <sz val="12"/>
        <color indexed="8"/>
        <rFont val="Times New Roman"/>
        <family val="1"/>
      </rPr>
      <t xml:space="preserve">      1) по матеріальній допомозі громадянам міста; по допомозі на поховання; по невідкладних заходах соц. спрямування; по багатодітним батькам; по оздоровленню поранених учас. АТО, ООС; по одноразовій грошовій допомозі сім'ям учас. АТО, ООС,  які загинули; по реабілітації учас. АТО , ООС у водному середовищі;                                                                                                                                                                                                                                                                                                                                                 -</t>
    </r>
    <r>
      <rPr>
        <u val="single"/>
        <sz val="12"/>
        <color indexed="8"/>
        <rFont val="Times New Roman"/>
        <family val="1"/>
      </rPr>
      <t xml:space="preserve"> в зв'язку зі смертю отримувачів</t>
    </r>
    <r>
      <rPr>
        <sz val="12"/>
        <color indexed="8"/>
        <rFont val="Times New Roman"/>
        <family val="1"/>
      </rPr>
      <t xml:space="preserve"> по виплаті щорічних винагород та виплаті щомісячних стипендій обсяг видатків зменшився.                                                                                                                                                                                         По фінансовій підтримці громадським організаціям виконання складає 81,63 % від плану.                                                                                                                                                                                                                                                                                                                                                             </t>
    </r>
  </si>
  <si>
    <r>
      <t xml:space="preserve">Пояснення щодо причин розбіжностей між фактичними та затвердженими результативними показниками:  Кількість одержувачів  не відповідає запланованим показникам в зв'язку з:                                       </t>
    </r>
    <r>
      <rPr>
        <b/>
        <sz val="12"/>
        <color indexed="8"/>
        <rFont val="Times New Roman"/>
        <family val="1"/>
      </rPr>
      <t xml:space="preserve"> - відсутні звернення:</t>
    </r>
    <r>
      <rPr>
        <sz val="12"/>
        <color indexed="8"/>
        <rFont val="Times New Roman"/>
        <family val="1"/>
      </rPr>
      <t xml:space="preserve">  1) по матеріальній допомозі громадянам міста; 2) по допомозі на поховання; 3) менша чисельність осіб які скористалися  послугами автомобілем спеціалізованого призначення;  4) менша чисельність осіб з відвідування басейну;   5) по одноразовій виплаті багатодітним батькам; 6) по оздоровленню поранених учас. АТО, ООС; 7) по допомозі сім'ям учасників АТО, ООС, які загинули або померли; 8) до Дня Незалежності України учасників АТО, ООС; </t>
    </r>
    <r>
      <rPr>
        <b/>
        <sz val="12"/>
        <color indexed="8"/>
        <rFont val="Times New Roman"/>
        <family val="1"/>
      </rPr>
      <t xml:space="preserve">       -в  зв'язку зі смертю отримувачів:</t>
    </r>
    <r>
      <rPr>
        <sz val="12"/>
        <color indexed="8"/>
        <rFont val="Times New Roman"/>
        <family val="1"/>
      </rPr>
      <t xml:space="preserve"> 1) по щомісячним стипендіям міста яким виповнилось 100 і більше років; 2) по щомісячним стіпендіям воїнам УОН - УПА; 3) по щомісячним стипендіям  членам сімей загиблих (померлих) учаснгиків АТО, ООС.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</si>
</sst>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quot;₴&quot;"/>
    <numFmt numFmtId="177" formatCode="#,##0.00\ _₴"/>
    <numFmt numFmtId="178" formatCode="[$-422]d\ mmmm\ yyyy&quot; р.&quot;"/>
    <numFmt numFmtId="179" formatCode="0.0"/>
    <numFmt numFmtId="180" formatCode="#,##0.0\ _₴"/>
    <numFmt numFmtId="181" formatCode="#,##0\ _₴"/>
    <numFmt numFmtId="182" formatCode="0.00000000"/>
    <numFmt numFmtId="183" formatCode="0.0000000"/>
    <numFmt numFmtId="184" formatCode="0.000000"/>
    <numFmt numFmtId="185" formatCode="0.00000"/>
    <numFmt numFmtId="186" formatCode="0.0000"/>
    <numFmt numFmtId="187" formatCode="0.000"/>
    <numFmt numFmtId="188" formatCode="0.000000000"/>
  </numFmts>
  <fonts count="58">
    <font>
      <sz val="11"/>
      <color theme="1"/>
      <name val="Calibri"/>
      <family val="2"/>
    </font>
    <font>
      <sz val="11"/>
      <color indexed="8"/>
      <name val="Calibri"/>
      <family val="2"/>
    </font>
    <font>
      <sz val="12"/>
      <color indexed="8"/>
      <name val="Times New Roman"/>
      <family val="1"/>
    </font>
    <font>
      <b/>
      <sz val="12"/>
      <color indexed="8"/>
      <name val="Times New Roman"/>
      <family val="1"/>
    </font>
    <font>
      <sz val="12"/>
      <color indexed="10"/>
      <name val="Times New Roman"/>
      <family val="1"/>
    </font>
    <font>
      <u val="single"/>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rgb="FFFF0000"/>
      <name val="Calibri"/>
      <family val="2"/>
    </font>
    <font>
      <sz val="8"/>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29">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vertical="center" wrapText="1"/>
    </xf>
    <xf numFmtId="0" fontId="46" fillId="0" borderId="0" xfId="0" applyFont="1" applyBorder="1" applyAlignment="1">
      <alignment horizontal="center" vertical="center" wrapText="1"/>
    </xf>
    <xf numFmtId="177" fontId="46" fillId="0" borderId="11" xfId="0" applyNumberFormat="1" applyFont="1" applyBorder="1" applyAlignment="1">
      <alignment horizontal="center" vertical="center" wrapText="1"/>
    </xf>
    <xf numFmtId="0" fontId="54" fillId="0" borderId="0" xfId="0" applyFont="1" applyAlignment="1">
      <alignment horizontal="right"/>
    </xf>
    <xf numFmtId="0" fontId="46" fillId="0" borderId="11" xfId="0" applyFont="1" applyBorder="1" applyAlignment="1">
      <alignment horizontal="left" vertical="center" wrapText="1"/>
    </xf>
    <xf numFmtId="4" fontId="46" fillId="0" borderId="11" xfId="0" applyNumberFormat="1" applyFont="1" applyBorder="1" applyAlignment="1">
      <alignment horizontal="center" vertical="center" wrapText="1"/>
    </xf>
    <xf numFmtId="49" fontId="46" fillId="0" borderId="11" xfId="0" applyNumberFormat="1" applyFont="1" applyBorder="1" applyAlignment="1">
      <alignment horizontal="center" vertical="center" wrapText="1"/>
    </xf>
    <xf numFmtId="49" fontId="46" fillId="0" borderId="0" xfId="0" applyNumberFormat="1" applyFont="1" applyAlignment="1">
      <alignment horizontal="center" vertical="top" wrapText="1"/>
    </xf>
    <xf numFmtId="0" fontId="46" fillId="0" borderId="11" xfId="0" applyFont="1" applyBorder="1" applyAlignment="1">
      <alignment horizontal="center" vertical="center" wrapText="1"/>
    </xf>
    <xf numFmtId="177" fontId="54"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49" fontId="46" fillId="33" borderId="11" xfId="0" applyNumberFormat="1" applyFont="1" applyFill="1" applyBorder="1" applyAlignment="1">
      <alignment horizontal="center" vertical="center" wrapText="1"/>
    </xf>
    <xf numFmtId="0" fontId="46" fillId="33" borderId="11" xfId="0" applyFont="1" applyFill="1" applyBorder="1" applyAlignment="1">
      <alignment horizontal="left" vertical="center" wrapText="1"/>
    </xf>
    <xf numFmtId="0" fontId="46" fillId="33" borderId="11" xfId="0" applyFont="1" applyFill="1" applyBorder="1" applyAlignment="1">
      <alignment horizontal="center" vertical="center" wrapText="1"/>
    </xf>
    <xf numFmtId="177" fontId="46" fillId="33" borderId="11" xfId="0" applyNumberFormat="1" applyFont="1" applyFill="1" applyBorder="1" applyAlignment="1">
      <alignment horizontal="center" vertical="center" wrapText="1"/>
    </xf>
    <xf numFmtId="0" fontId="52" fillId="33" borderId="0" xfId="0" applyFont="1" applyFill="1" applyAlignment="1">
      <alignment/>
    </xf>
    <xf numFmtId="4" fontId="52" fillId="0" borderId="0" xfId="0" applyNumberFormat="1" applyFont="1" applyAlignment="1">
      <alignment/>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1" xfId="0" applyFont="1" applyBorder="1" applyAlignment="1">
      <alignment horizontal="center" vertical="center" wrapText="1"/>
    </xf>
    <xf numFmtId="179" fontId="46" fillId="0" borderId="11" xfId="0" applyNumberFormat="1" applyFont="1" applyBorder="1" applyAlignment="1">
      <alignment horizontal="center" vertical="center" wrapText="1"/>
    </xf>
    <xf numFmtId="179" fontId="54" fillId="0" borderId="11" xfId="0" applyNumberFormat="1" applyFont="1" applyBorder="1" applyAlignment="1">
      <alignment horizontal="center" vertical="center" wrapText="1"/>
    </xf>
    <xf numFmtId="177" fontId="54"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181" fontId="46" fillId="0" borderId="11" xfId="0" applyNumberFormat="1" applyFont="1" applyBorder="1" applyAlignment="1">
      <alignment horizontal="center" vertical="center" wrapText="1"/>
    </xf>
    <xf numFmtId="0" fontId="46" fillId="0" borderId="0" xfId="0" applyFont="1" applyAlignment="1">
      <alignment horizontal="center" vertical="center" wrapText="1"/>
    </xf>
    <xf numFmtId="0" fontId="54" fillId="33" borderId="0" xfId="0" applyFont="1" applyFill="1" applyAlignment="1">
      <alignment/>
    </xf>
    <xf numFmtId="0" fontId="53" fillId="33" borderId="0" xfId="0" applyFont="1" applyFill="1" applyAlignment="1">
      <alignment horizontal="left"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55" fillId="0" borderId="0" xfId="0" applyFont="1" applyAlignment="1">
      <alignment/>
    </xf>
    <xf numFmtId="177" fontId="6" fillId="33" borderId="11" xfId="0" applyNumberFormat="1" applyFont="1" applyFill="1" applyBorder="1" applyAlignment="1">
      <alignment horizontal="center" vertical="center" wrapText="1"/>
    </xf>
    <xf numFmtId="0" fontId="46" fillId="0" borderId="11" xfId="0" applyFont="1" applyBorder="1" applyAlignment="1">
      <alignment horizontal="center" vertical="center" wrapText="1"/>
    </xf>
    <xf numFmtId="179" fontId="46" fillId="33" borderId="11" xfId="0" applyNumberFormat="1" applyFont="1" applyFill="1" applyBorder="1" applyAlignment="1">
      <alignment horizontal="center" vertical="center" wrapText="1"/>
    </xf>
    <xf numFmtId="177" fontId="52" fillId="33" borderId="0" xfId="0" applyNumberFormat="1" applyFont="1" applyFill="1" applyAlignment="1">
      <alignment horizontal="center" vertical="center"/>
    </xf>
    <xf numFmtId="2" fontId="52" fillId="0" borderId="0" xfId="0" applyNumberFormat="1" applyFont="1" applyAlignment="1">
      <alignment horizontal="center" vertical="center"/>
    </xf>
    <xf numFmtId="0" fontId="46" fillId="33" borderId="0" xfId="0" applyFont="1" applyFill="1" applyAlignment="1">
      <alignment/>
    </xf>
    <xf numFmtId="1" fontId="46" fillId="0" borderId="11"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179" fontId="54" fillId="33" borderId="11" xfId="0" applyNumberFormat="1" applyFont="1" applyFill="1" applyBorder="1" applyAlignment="1">
      <alignment horizontal="center" vertical="center" wrapText="1"/>
    </xf>
    <xf numFmtId="0" fontId="53" fillId="0" borderId="0" xfId="0" applyFont="1" applyAlignment="1">
      <alignment horizontal="center" vertical="center"/>
    </xf>
    <xf numFmtId="0" fontId="48" fillId="0" borderId="0" xfId="0" applyFont="1" applyAlignment="1">
      <alignment horizontal="center" vertical="top" wrapText="1"/>
    </xf>
    <xf numFmtId="0" fontId="46" fillId="0" borderId="10" xfId="0" applyFont="1" applyBorder="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46" fillId="0" borderId="11"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6" fillId="0" borderId="0" xfId="0" applyFont="1" applyAlignment="1">
      <alignment horizontal="left" wrapText="1"/>
    </xf>
    <xf numFmtId="0" fontId="47" fillId="0" borderId="10" xfId="0" applyFont="1" applyBorder="1" applyAlignment="1">
      <alignment horizontal="center"/>
    </xf>
    <xf numFmtId="0" fontId="48" fillId="0" borderId="12" xfId="0" applyFont="1" applyBorder="1" applyAlignment="1">
      <alignment horizontal="center" vertical="top" wrapText="1"/>
    </xf>
    <xf numFmtId="0" fontId="46" fillId="0" borderId="10" xfId="0" applyFont="1" applyBorder="1" applyAlignment="1">
      <alignment vertical="center" wrapText="1"/>
    </xf>
    <xf numFmtId="0" fontId="53" fillId="0" borderId="0" xfId="0" applyFont="1" applyAlignment="1">
      <alignment horizontal="left" vertical="center" wrapText="1"/>
    </xf>
    <xf numFmtId="0" fontId="47" fillId="0" borderId="10" xfId="0" applyFont="1" applyBorder="1" applyAlignment="1">
      <alignment horizontal="left"/>
    </xf>
    <xf numFmtId="0" fontId="46" fillId="0" borderId="0" xfId="0" applyFont="1" applyAlignment="1">
      <alignment vertical="center" wrapText="1"/>
    </xf>
    <xf numFmtId="0" fontId="0" fillId="0" borderId="10" xfId="0" applyBorder="1" applyAlignment="1">
      <alignment/>
    </xf>
    <xf numFmtId="0" fontId="56" fillId="0" borderId="0" xfId="0" applyFont="1" applyAlignment="1">
      <alignment horizontal="left" wrapText="1"/>
    </xf>
    <xf numFmtId="0" fontId="56" fillId="0" borderId="0" xfId="0" applyFont="1" applyAlignment="1">
      <alignment horizontal="left"/>
    </xf>
    <xf numFmtId="0" fontId="48" fillId="0" borderId="0" xfId="0" applyFont="1" applyBorder="1" applyAlignment="1">
      <alignment horizontal="center" vertical="top" wrapText="1"/>
    </xf>
    <xf numFmtId="0" fontId="0" fillId="0" borderId="10" xfId="0" applyBorder="1" applyAlignment="1">
      <alignment horizontal="center"/>
    </xf>
    <xf numFmtId="0" fontId="46" fillId="0" borderId="0" xfId="0" applyFont="1" applyBorder="1" applyAlignment="1">
      <alignment horizontal="center" vertical="center" wrapText="1"/>
    </xf>
    <xf numFmtId="0" fontId="52"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56" fillId="0" borderId="10" xfId="0" applyFont="1" applyBorder="1" applyAlignment="1">
      <alignment horizontal="center" vertical="top"/>
    </xf>
    <xf numFmtId="0" fontId="56" fillId="0" borderId="12" xfId="0" applyFont="1" applyBorder="1" applyAlignment="1">
      <alignment horizontal="center" vertical="top"/>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52" fillId="0" borderId="10" xfId="0" applyFont="1" applyBorder="1" applyAlignment="1">
      <alignment horizontal="center"/>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54" fillId="0" borderId="10" xfId="0" applyFont="1" applyBorder="1" applyAlignment="1">
      <alignment horizontal="center"/>
    </xf>
    <xf numFmtId="0" fontId="46" fillId="33" borderId="14" xfId="0" applyFont="1" applyFill="1" applyBorder="1" applyAlignment="1">
      <alignment horizontal="left" vertical="center" wrapText="1"/>
    </xf>
    <xf numFmtId="0" fontId="46" fillId="33" borderId="15" xfId="0" applyFont="1" applyFill="1" applyBorder="1" applyAlignment="1">
      <alignment horizontal="left" vertical="center" wrapText="1"/>
    </xf>
    <xf numFmtId="0" fontId="46" fillId="33" borderId="16"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53" fillId="33" borderId="0" xfId="0" applyFont="1" applyFill="1" applyAlignment="1">
      <alignment horizontal="left" vertical="center" wrapText="1"/>
    </xf>
    <xf numFmtId="0" fontId="54" fillId="33" borderId="10" xfId="0" applyFont="1" applyFill="1" applyBorder="1" applyAlignment="1">
      <alignment horizontal="center"/>
    </xf>
    <xf numFmtId="0" fontId="57" fillId="33" borderId="0" xfId="0" applyFont="1" applyFill="1" applyAlignment="1">
      <alignment horizontal="left" vertical="center" wrapText="1"/>
    </xf>
    <xf numFmtId="0" fontId="48" fillId="33" borderId="0" xfId="0" applyFont="1" applyFill="1" applyBorder="1" applyAlignment="1">
      <alignment horizontal="center" vertical="top" wrapText="1"/>
    </xf>
    <xf numFmtId="0" fontId="54" fillId="33" borderId="13"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46" fillId="0" borderId="0" xfId="0" applyFont="1" applyAlignment="1">
      <alignment horizontal="center"/>
    </xf>
    <xf numFmtId="0" fontId="56" fillId="33" borderId="12" xfId="0" applyFont="1" applyFill="1" applyBorder="1" applyAlignment="1">
      <alignment horizontal="center" vertical="top"/>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C7" sqref="C7"/>
    </sheetView>
  </sheetViews>
  <sheetFormatPr defaultColWidth="21.57421875" defaultRowHeight="15"/>
  <cols>
    <col min="1" max="1" width="6.57421875" style="5" customWidth="1"/>
    <col min="2" max="16384" width="21.57421875" style="5" customWidth="1"/>
  </cols>
  <sheetData>
    <row r="1" spans="6:7" ht="15">
      <c r="F1" s="82" t="s">
        <v>98</v>
      </c>
      <c r="G1" s="83"/>
    </row>
    <row r="2" spans="6:7" ht="15">
      <c r="F2" s="83"/>
      <c r="G2" s="83"/>
    </row>
    <row r="3" spans="6:7" ht="32.25" customHeight="1">
      <c r="F3" s="83"/>
      <c r="G3" s="83"/>
    </row>
    <row r="4" spans="1:5" ht="15.75">
      <c r="A4" s="1"/>
      <c r="E4" s="1" t="s">
        <v>0</v>
      </c>
    </row>
    <row r="5" spans="1:7" ht="15.75">
      <c r="A5" s="1"/>
      <c r="E5" s="87" t="s">
        <v>1</v>
      </c>
      <c r="F5" s="87"/>
      <c r="G5" s="87"/>
    </row>
    <row r="6" spans="1:7" ht="15.75">
      <c r="A6" s="1"/>
      <c r="B6" s="1"/>
      <c r="E6" s="88"/>
      <c r="F6" s="88"/>
      <c r="G6" s="88"/>
    </row>
    <row r="7" spans="1:7" ht="15" customHeight="1">
      <c r="A7" s="1"/>
      <c r="E7" s="89" t="s">
        <v>2</v>
      </c>
      <c r="F7" s="89"/>
      <c r="G7" s="89"/>
    </row>
    <row r="8" spans="1:7" ht="15.75">
      <c r="A8" s="1"/>
      <c r="B8" s="1"/>
      <c r="E8" s="88"/>
      <c r="F8" s="88"/>
      <c r="G8" s="88"/>
    </row>
    <row r="9" spans="1:7" ht="15" customHeight="1">
      <c r="A9" s="1"/>
      <c r="E9" s="89"/>
      <c r="F9" s="89"/>
      <c r="G9" s="89"/>
    </row>
    <row r="10" spans="1:7" ht="15.75">
      <c r="A10" s="1"/>
      <c r="E10" s="85" t="s">
        <v>3</v>
      </c>
      <c r="F10" s="85"/>
      <c r="G10" s="85"/>
    </row>
    <row r="13" spans="1:7" ht="15.75">
      <c r="A13" s="79" t="s">
        <v>4</v>
      </c>
      <c r="B13" s="79"/>
      <c r="C13" s="79"/>
      <c r="D13" s="79"/>
      <c r="E13" s="79"/>
      <c r="F13" s="79"/>
      <c r="G13" s="79"/>
    </row>
    <row r="14" spans="1:7" ht="15.75">
      <c r="A14" s="79" t="s">
        <v>5</v>
      </c>
      <c r="B14" s="79"/>
      <c r="C14" s="79"/>
      <c r="D14" s="79"/>
      <c r="E14" s="79"/>
      <c r="F14" s="79"/>
      <c r="G14" s="79"/>
    </row>
    <row r="17" spans="1:7" ht="15.75">
      <c r="A17" s="86" t="s">
        <v>6</v>
      </c>
      <c r="B17" s="7"/>
      <c r="C17" s="86"/>
      <c r="D17" s="81"/>
      <c r="E17" s="81"/>
      <c r="F17" s="81"/>
      <c r="G17" s="81"/>
    </row>
    <row r="18" spans="1:7" ht="15">
      <c r="A18" s="86"/>
      <c r="B18" s="8" t="s">
        <v>66</v>
      </c>
      <c r="C18" s="86"/>
      <c r="D18" s="80" t="s">
        <v>42</v>
      </c>
      <c r="E18" s="80"/>
      <c r="F18" s="80"/>
      <c r="G18" s="80"/>
    </row>
    <row r="19" spans="1:7" ht="15.75">
      <c r="A19" s="86" t="s">
        <v>8</v>
      </c>
      <c r="B19" s="7"/>
      <c r="C19" s="86"/>
      <c r="D19" s="90"/>
      <c r="E19" s="90"/>
      <c r="F19" s="90"/>
      <c r="G19" s="90"/>
    </row>
    <row r="20" spans="1:7" ht="15">
      <c r="A20" s="86"/>
      <c r="B20" s="8" t="s">
        <v>66</v>
      </c>
      <c r="C20" s="86"/>
      <c r="D20" s="89" t="s">
        <v>41</v>
      </c>
      <c r="E20" s="89"/>
      <c r="F20" s="89"/>
      <c r="G20" s="89"/>
    </row>
    <row r="21" spans="1:7" ht="15.75">
      <c r="A21" s="86" t="s">
        <v>9</v>
      </c>
      <c r="B21" s="7"/>
      <c r="C21" s="7"/>
      <c r="D21" s="81"/>
      <c r="E21" s="81"/>
      <c r="F21" s="81"/>
      <c r="G21" s="81"/>
    </row>
    <row r="22" spans="1:7" ht="15">
      <c r="A22" s="86"/>
      <c r="B22" s="9" t="s">
        <v>66</v>
      </c>
      <c r="C22" s="9" t="s">
        <v>10</v>
      </c>
      <c r="D22" s="80" t="s">
        <v>43</v>
      </c>
      <c r="E22" s="80"/>
      <c r="F22" s="80"/>
      <c r="G22" s="80"/>
    </row>
    <row r="23" spans="1:7" ht="42" customHeight="1">
      <c r="A23" s="3" t="s">
        <v>11</v>
      </c>
      <c r="B23" s="85" t="s">
        <v>12</v>
      </c>
      <c r="C23" s="85"/>
      <c r="D23" s="85"/>
      <c r="E23" s="85"/>
      <c r="F23" s="85"/>
      <c r="G23" s="85"/>
    </row>
    <row r="24" spans="1:7" ht="15.75">
      <c r="A24" s="3" t="s">
        <v>13</v>
      </c>
      <c r="B24" s="85" t="s">
        <v>14</v>
      </c>
      <c r="C24" s="85"/>
      <c r="D24" s="85"/>
      <c r="E24" s="85"/>
      <c r="F24" s="85"/>
      <c r="G24" s="85"/>
    </row>
    <row r="25" spans="1:7" ht="15.75">
      <c r="A25" s="3" t="s">
        <v>15</v>
      </c>
      <c r="B25" s="85" t="s">
        <v>67</v>
      </c>
      <c r="C25" s="85"/>
      <c r="D25" s="85"/>
      <c r="E25" s="85"/>
      <c r="F25" s="85"/>
      <c r="G25" s="85"/>
    </row>
    <row r="26" ht="15.75">
      <c r="A26" s="4"/>
    </row>
    <row r="27" spans="1:7" ht="15.75">
      <c r="A27" s="10" t="s">
        <v>17</v>
      </c>
      <c r="B27" s="84" t="s">
        <v>68</v>
      </c>
      <c r="C27" s="84"/>
      <c r="D27" s="84"/>
      <c r="E27" s="84"/>
      <c r="F27" s="84"/>
      <c r="G27" s="84"/>
    </row>
    <row r="28" spans="1:7" ht="15.75">
      <c r="A28" s="10"/>
      <c r="B28" s="84"/>
      <c r="C28" s="84"/>
      <c r="D28" s="84"/>
      <c r="E28" s="84"/>
      <c r="F28" s="84"/>
      <c r="G28" s="84"/>
    </row>
    <row r="29" spans="1:7" ht="15.75">
      <c r="A29" s="10"/>
      <c r="B29" s="84"/>
      <c r="C29" s="84"/>
      <c r="D29" s="84"/>
      <c r="E29" s="84"/>
      <c r="F29" s="84"/>
      <c r="G29" s="84"/>
    </row>
    <row r="30" spans="1:7" ht="15.75">
      <c r="A30" s="10"/>
      <c r="B30" s="84"/>
      <c r="C30" s="84"/>
      <c r="D30" s="84"/>
      <c r="E30" s="84"/>
      <c r="F30" s="84"/>
      <c r="G30" s="84"/>
    </row>
    <row r="31" ht="15.75">
      <c r="A31" s="4"/>
    </row>
    <row r="32" spans="1:2" ht="15.75">
      <c r="A32" s="22" t="s">
        <v>16</v>
      </c>
      <c r="B32" s="5" t="s">
        <v>69</v>
      </c>
    </row>
    <row r="33" spans="1:7" ht="15.75">
      <c r="A33" s="21" t="s">
        <v>19</v>
      </c>
      <c r="B33" s="85" t="s">
        <v>70</v>
      </c>
      <c r="C33" s="85"/>
      <c r="D33" s="85"/>
      <c r="E33" s="85"/>
      <c r="F33" s="85"/>
      <c r="G33" s="85"/>
    </row>
    <row r="34" spans="1:7" ht="15.75">
      <c r="A34" s="21"/>
      <c r="B34" s="18"/>
      <c r="C34" s="18"/>
      <c r="D34" s="18"/>
      <c r="E34" s="18"/>
      <c r="F34" s="18"/>
      <c r="G34" s="18"/>
    </row>
    <row r="35" spans="1:7" ht="15.75">
      <c r="A35" s="19" t="s">
        <v>17</v>
      </c>
      <c r="B35" s="84" t="s">
        <v>18</v>
      </c>
      <c r="C35" s="84"/>
      <c r="D35" s="84"/>
      <c r="E35" s="84"/>
      <c r="F35" s="84"/>
      <c r="G35" s="84"/>
    </row>
    <row r="36" spans="1:7" ht="15.75">
      <c r="A36" s="19"/>
      <c r="B36" s="84"/>
      <c r="C36" s="84"/>
      <c r="D36" s="84"/>
      <c r="E36" s="84"/>
      <c r="F36" s="84"/>
      <c r="G36" s="84"/>
    </row>
    <row r="37" spans="1:7" ht="15.75">
      <c r="A37" s="19"/>
      <c r="B37" s="84"/>
      <c r="C37" s="84"/>
      <c r="D37" s="84"/>
      <c r="E37" s="84"/>
      <c r="F37" s="84"/>
      <c r="G37" s="84"/>
    </row>
    <row r="38" spans="1:7" ht="15.75">
      <c r="A38" s="19"/>
      <c r="B38" s="84"/>
      <c r="C38" s="84"/>
      <c r="D38" s="84"/>
      <c r="E38" s="84"/>
      <c r="F38" s="84"/>
      <c r="G38" s="84"/>
    </row>
    <row r="39" spans="1:7" ht="15.75">
      <c r="A39" s="21"/>
      <c r="B39" s="18"/>
      <c r="C39" s="18"/>
      <c r="D39" s="18"/>
      <c r="E39" s="18"/>
      <c r="F39" s="18"/>
      <c r="G39" s="18"/>
    </row>
    <row r="40" spans="1:7" ht="15.75">
      <c r="A40" s="21" t="s">
        <v>26</v>
      </c>
      <c r="B40" s="23" t="s">
        <v>22</v>
      </c>
      <c r="C40" s="18"/>
      <c r="D40" s="18"/>
      <c r="E40" s="18"/>
      <c r="F40" s="18"/>
      <c r="G40" s="18"/>
    </row>
    <row r="41" spans="1:2" ht="15.75">
      <c r="A41" s="4"/>
      <c r="B41" s="5" t="s">
        <v>71</v>
      </c>
    </row>
    <row r="42" ht="15.75">
      <c r="A42" s="4"/>
    </row>
    <row r="43" spans="1:5" ht="47.25">
      <c r="A43" s="10" t="s">
        <v>17</v>
      </c>
      <c r="B43" s="10" t="s">
        <v>22</v>
      </c>
      <c r="C43" s="10" t="s">
        <v>23</v>
      </c>
      <c r="D43" s="10" t="s">
        <v>24</v>
      </c>
      <c r="E43" s="10" t="s">
        <v>25</v>
      </c>
    </row>
    <row r="44" spans="1:5" ht="15.75">
      <c r="A44" s="10">
        <v>1</v>
      </c>
      <c r="B44" s="10">
        <v>2</v>
      </c>
      <c r="C44" s="10">
        <v>3</v>
      </c>
      <c r="D44" s="10">
        <v>4</v>
      </c>
      <c r="E44" s="10">
        <v>5</v>
      </c>
    </row>
    <row r="45" spans="1:5" ht="15.75">
      <c r="A45" s="10"/>
      <c r="B45" s="10"/>
      <c r="C45" s="10"/>
      <c r="D45" s="10"/>
      <c r="E45" s="10"/>
    </row>
    <row r="46" spans="1:5" ht="15.75">
      <c r="A46" s="10"/>
      <c r="B46" s="10"/>
      <c r="C46" s="10"/>
      <c r="D46" s="10"/>
      <c r="E46" s="10"/>
    </row>
    <row r="47" spans="1:5" ht="15.75">
      <c r="A47" s="84" t="s">
        <v>25</v>
      </c>
      <c r="B47" s="84"/>
      <c r="C47" s="10"/>
      <c r="D47" s="10"/>
      <c r="E47" s="10"/>
    </row>
    <row r="48" ht="15.75">
      <c r="A48" s="4"/>
    </row>
    <row r="49" ht="15.75">
      <c r="A49" s="4"/>
    </row>
    <row r="50" spans="1:7" ht="15.75">
      <c r="A50" s="86" t="s">
        <v>29</v>
      </c>
      <c r="B50" s="85" t="s">
        <v>27</v>
      </c>
      <c r="C50" s="85"/>
      <c r="D50" s="85"/>
      <c r="E50" s="85"/>
      <c r="F50" s="85"/>
      <c r="G50" s="85"/>
    </row>
    <row r="51" spans="1:2" ht="15.75">
      <c r="A51" s="86"/>
      <c r="B51" s="1" t="s">
        <v>21</v>
      </c>
    </row>
    <row r="52" ht="15.75">
      <c r="A52" s="4"/>
    </row>
    <row r="53" ht="15.75">
      <c r="A53" s="4"/>
    </row>
    <row r="54" spans="1:5" ht="63">
      <c r="A54" s="19" t="s">
        <v>17</v>
      </c>
      <c r="B54" s="10" t="s">
        <v>28</v>
      </c>
      <c r="C54" s="10" t="s">
        <v>23</v>
      </c>
      <c r="D54" s="10" t="s">
        <v>24</v>
      </c>
      <c r="E54" s="10" t="s">
        <v>25</v>
      </c>
    </row>
    <row r="55" spans="1:5" ht="15.75">
      <c r="A55" s="19">
        <v>1</v>
      </c>
      <c r="B55" s="10">
        <v>2</v>
      </c>
      <c r="C55" s="10">
        <v>3</v>
      </c>
      <c r="D55" s="10">
        <v>4</v>
      </c>
      <c r="E55" s="10">
        <v>5</v>
      </c>
    </row>
    <row r="56" spans="1:5" ht="15.75">
      <c r="A56" s="19"/>
      <c r="B56" s="11"/>
      <c r="C56" s="11"/>
      <c r="D56" s="11"/>
      <c r="E56" s="11"/>
    </row>
    <row r="57" spans="1:5" ht="15.75">
      <c r="A57" s="19"/>
      <c r="B57" s="11"/>
      <c r="C57" s="11"/>
      <c r="D57" s="11"/>
      <c r="E57" s="11"/>
    </row>
    <row r="58" spans="1:5" ht="15.75">
      <c r="A58" s="84" t="s">
        <v>25</v>
      </c>
      <c r="B58" s="84"/>
      <c r="C58" s="11"/>
      <c r="D58" s="11"/>
      <c r="E58" s="11"/>
    </row>
    <row r="59" ht="15.75">
      <c r="A59" s="4"/>
    </row>
    <row r="60" ht="15.75">
      <c r="A60" s="4"/>
    </row>
    <row r="61" spans="1:7" ht="15.75">
      <c r="A61" s="3" t="s">
        <v>72</v>
      </c>
      <c r="B61" s="85" t="s">
        <v>30</v>
      </c>
      <c r="C61" s="85"/>
      <c r="D61" s="85"/>
      <c r="E61" s="85"/>
      <c r="F61" s="85"/>
      <c r="G61" s="85"/>
    </row>
    <row r="62" ht="15.75">
      <c r="A62" s="4"/>
    </row>
    <row r="63" ht="15.75">
      <c r="A63" s="4"/>
    </row>
    <row r="64" spans="1:7" ht="46.5" customHeight="1">
      <c r="A64" s="10" t="s">
        <v>17</v>
      </c>
      <c r="B64" s="10" t="s">
        <v>31</v>
      </c>
      <c r="C64" s="10" t="s">
        <v>32</v>
      </c>
      <c r="D64" s="10" t="s">
        <v>33</v>
      </c>
      <c r="E64" s="10" t="s">
        <v>23</v>
      </c>
      <c r="F64" s="10" t="s">
        <v>24</v>
      </c>
      <c r="G64" s="10" t="s">
        <v>25</v>
      </c>
    </row>
    <row r="65" spans="1:7" ht="15.75">
      <c r="A65" s="10">
        <v>1</v>
      </c>
      <c r="B65" s="10">
        <v>2</v>
      </c>
      <c r="C65" s="10">
        <v>3</v>
      </c>
      <c r="D65" s="10">
        <v>4</v>
      </c>
      <c r="E65" s="10">
        <v>5</v>
      </c>
      <c r="F65" s="10">
        <v>6</v>
      </c>
      <c r="G65" s="10">
        <v>7</v>
      </c>
    </row>
    <row r="66" spans="1:7" ht="15.75">
      <c r="A66" s="10">
        <v>1</v>
      </c>
      <c r="B66" s="11" t="s">
        <v>34</v>
      </c>
      <c r="C66" s="10"/>
      <c r="D66" s="10"/>
      <c r="E66" s="10"/>
      <c r="F66" s="10"/>
      <c r="G66" s="10"/>
    </row>
    <row r="67" spans="1:7" ht="15.75">
      <c r="A67" s="10"/>
      <c r="B67" s="11"/>
      <c r="C67" s="10"/>
      <c r="D67" s="10"/>
      <c r="E67" s="10"/>
      <c r="F67" s="10"/>
      <c r="G67" s="10"/>
    </row>
    <row r="68" spans="1:7" ht="15.75">
      <c r="A68" s="10">
        <v>2</v>
      </c>
      <c r="B68" s="11" t="s">
        <v>35</v>
      </c>
      <c r="C68" s="10"/>
      <c r="D68" s="10"/>
      <c r="E68" s="10"/>
      <c r="F68" s="10"/>
      <c r="G68" s="10"/>
    </row>
    <row r="69" spans="1:7" ht="15.75">
      <c r="A69" s="11"/>
      <c r="B69" s="11"/>
      <c r="C69" s="10"/>
      <c r="D69" s="10"/>
      <c r="E69" s="10"/>
      <c r="F69" s="10"/>
      <c r="G69" s="10"/>
    </row>
    <row r="70" spans="1:7" ht="15.75">
      <c r="A70" s="10">
        <v>3</v>
      </c>
      <c r="B70" s="11" t="s">
        <v>36</v>
      </c>
      <c r="C70" s="10"/>
      <c r="D70" s="10"/>
      <c r="E70" s="10"/>
      <c r="F70" s="10"/>
      <c r="G70" s="10"/>
    </row>
    <row r="71" spans="1:7" ht="15.75">
      <c r="A71" s="10"/>
      <c r="B71" s="11"/>
      <c r="C71" s="10"/>
      <c r="D71" s="10"/>
      <c r="E71" s="10"/>
      <c r="F71" s="10"/>
      <c r="G71" s="10"/>
    </row>
    <row r="72" spans="1:7" ht="15.75">
      <c r="A72" s="10">
        <v>4</v>
      </c>
      <c r="B72" s="11" t="s">
        <v>37</v>
      </c>
      <c r="C72" s="10"/>
      <c r="D72" s="10"/>
      <c r="E72" s="10"/>
      <c r="F72" s="10"/>
      <c r="G72" s="10"/>
    </row>
    <row r="73" spans="1:7" ht="15.75">
      <c r="A73" s="11"/>
      <c r="B73" s="11"/>
      <c r="C73" s="10"/>
      <c r="D73" s="10"/>
      <c r="E73" s="10"/>
      <c r="F73" s="10"/>
      <c r="G73" s="10"/>
    </row>
    <row r="74" ht="15.75">
      <c r="A74" s="4"/>
    </row>
    <row r="75" ht="15.75">
      <c r="A75" s="4"/>
    </row>
    <row r="76" spans="1:4" ht="15.75" customHeight="1">
      <c r="A76" s="91" t="s">
        <v>73</v>
      </c>
      <c r="B76" s="91"/>
      <c r="C76" s="91"/>
      <c r="D76" s="1"/>
    </row>
    <row r="77" spans="1:7" ht="32.25" customHeight="1">
      <c r="A77" s="91"/>
      <c r="B77" s="91"/>
      <c r="C77" s="91"/>
      <c r="D77" s="13"/>
      <c r="E77" s="12"/>
      <c r="F77" s="92"/>
      <c r="G77" s="92"/>
    </row>
    <row r="78" spans="1:7" ht="15.75">
      <c r="A78" s="6"/>
      <c r="B78" s="3"/>
      <c r="D78" s="8" t="s">
        <v>38</v>
      </c>
      <c r="F78" s="89" t="s">
        <v>78</v>
      </c>
      <c r="G78" s="89"/>
    </row>
    <row r="79" spans="1:4" ht="15.75">
      <c r="A79" s="85" t="s">
        <v>40</v>
      </c>
      <c r="B79" s="85"/>
      <c r="C79" s="3"/>
      <c r="D79" s="3"/>
    </row>
    <row r="80" spans="1:4" ht="15.75">
      <c r="A80" s="23" t="s">
        <v>74</v>
      </c>
      <c r="B80" s="18"/>
      <c r="C80" s="21"/>
      <c r="D80" s="21"/>
    </row>
    <row r="81" spans="1:7" ht="45.75" customHeight="1">
      <c r="A81" s="85" t="s">
        <v>75</v>
      </c>
      <c r="B81" s="85"/>
      <c r="C81" s="85"/>
      <c r="D81" s="13"/>
      <c r="E81" s="12"/>
      <c r="F81" s="92"/>
      <c r="G81" s="92"/>
    </row>
    <row r="82" spans="1:7" ht="15.75">
      <c r="A82" s="1"/>
      <c r="B82" s="3"/>
      <c r="C82" s="3"/>
      <c r="D82" s="8" t="s">
        <v>38</v>
      </c>
      <c r="F82" s="89" t="s">
        <v>78</v>
      </c>
      <c r="G82" s="89"/>
    </row>
    <row r="83" ht="15">
      <c r="A83" s="24" t="s">
        <v>76</v>
      </c>
    </row>
    <row r="84" ht="15">
      <c r="A84" s="25" t="s">
        <v>77</v>
      </c>
    </row>
  </sheetData>
  <sheetProtection/>
  <mergeCells count="44">
    <mergeCell ref="B37:G37"/>
    <mergeCell ref="B38:G38"/>
    <mergeCell ref="A58:B58"/>
    <mergeCell ref="A76:C77"/>
    <mergeCell ref="A81:C81"/>
    <mergeCell ref="F77:G77"/>
    <mergeCell ref="F78:G78"/>
    <mergeCell ref="F81:G81"/>
    <mergeCell ref="A50:A51"/>
    <mergeCell ref="A47:B47"/>
    <mergeCell ref="F82:G82"/>
    <mergeCell ref="A79:B79"/>
    <mergeCell ref="B50:G50"/>
    <mergeCell ref="B61:G61"/>
    <mergeCell ref="D19:G19"/>
    <mergeCell ref="D20:G20"/>
    <mergeCell ref="D22:G22"/>
    <mergeCell ref="D21:G21"/>
    <mergeCell ref="B23:G23"/>
    <mergeCell ref="B24:G24"/>
    <mergeCell ref="B35:G35"/>
    <mergeCell ref="B36:G36"/>
    <mergeCell ref="E5:G5"/>
    <mergeCell ref="E6:G6"/>
    <mergeCell ref="E7:G7"/>
    <mergeCell ref="E8:G8"/>
    <mergeCell ref="E9:G9"/>
    <mergeCell ref="E10:G10"/>
    <mergeCell ref="B25:G25"/>
    <mergeCell ref="B27:G27"/>
    <mergeCell ref="B29:G29"/>
    <mergeCell ref="B30:G30"/>
    <mergeCell ref="B33:G33"/>
    <mergeCell ref="A17:A18"/>
    <mergeCell ref="C17:C18"/>
    <mergeCell ref="A19:A20"/>
    <mergeCell ref="C19:C20"/>
    <mergeCell ref="A21:A22"/>
    <mergeCell ref="A13:G13"/>
    <mergeCell ref="A14:G14"/>
    <mergeCell ref="D18:G18"/>
    <mergeCell ref="D17:G17"/>
    <mergeCell ref="F1:G3"/>
    <mergeCell ref="B28:G28"/>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95" t="s">
        <v>99</v>
      </c>
      <c r="L1" s="96"/>
      <c r="M1" s="96"/>
    </row>
    <row r="2" spans="11:13" ht="46.5" customHeight="1">
      <c r="K2" s="96"/>
      <c r="L2" s="96"/>
      <c r="M2" s="96"/>
    </row>
    <row r="3" spans="1:13" ht="15.75">
      <c r="A3" s="79" t="s">
        <v>44</v>
      </c>
      <c r="B3" s="79"/>
      <c r="C3" s="79"/>
      <c r="D3" s="79"/>
      <c r="E3" s="79"/>
      <c r="F3" s="79"/>
      <c r="G3" s="79"/>
      <c r="H3" s="79"/>
      <c r="I3" s="79"/>
      <c r="J3" s="79"/>
      <c r="K3" s="79"/>
      <c r="L3" s="79"/>
      <c r="M3" s="79"/>
    </row>
    <row r="4" spans="1:13" ht="15.75">
      <c r="A4" s="79" t="s">
        <v>45</v>
      </c>
      <c r="B4" s="79"/>
      <c r="C4" s="79"/>
      <c r="D4" s="79"/>
      <c r="E4" s="79"/>
      <c r="F4" s="79"/>
      <c r="G4" s="79"/>
      <c r="H4" s="79"/>
      <c r="I4" s="79"/>
      <c r="J4" s="79"/>
      <c r="K4" s="79"/>
      <c r="L4" s="79"/>
      <c r="M4" s="79"/>
    </row>
    <row r="5" spans="1:13" ht="15.75">
      <c r="A5" s="86" t="s">
        <v>6</v>
      </c>
      <c r="B5" s="7"/>
      <c r="C5" s="1"/>
      <c r="E5" s="94"/>
      <c r="F5" s="94"/>
      <c r="G5" s="94"/>
      <c r="H5" s="94"/>
      <c r="I5" s="94"/>
      <c r="J5" s="94"/>
      <c r="K5" s="94"/>
      <c r="L5" s="94"/>
      <c r="M5" s="94"/>
    </row>
    <row r="6" spans="1:13" ht="15" customHeight="1">
      <c r="A6" s="86"/>
      <c r="B6" s="8" t="s">
        <v>7</v>
      </c>
      <c r="C6" s="1"/>
      <c r="E6" s="80" t="s">
        <v>42</v>
      </c>
      <c r="F6" s="80"/>
      <c r="G6" s="80"/>
      <c r="H6" s="80"/>
      <c r="I6" s="80"/>
      <c r="J6" s="80"/>
      <c r="K6" s="80"/>
      <c r="L6" s="80"/>
      <c r="M6" s="80"/>
    </row>
    <row r="7" spans="1:13" ht="15.75">
      <c r="A7" s="86" t="s">
        <v>8</v>
      </c>
      <c r="B7" s="7"/>
      <c r="C7" s="1"/>
      <c r="E7" s="94"/>
      <c r="F7" s="94"/>
      <c r="G7" s="94"/>
      <c r="H7" s="94"/>
      <c r="I7" s="94"/>
      <c r="J7" s="94"/>
      <c r="K7" s="94"/>
      <c r="L7" s="94"/>
      <c r="M7" s="94"/>
    </row>
    <row r="8" spans="1:13" ht="15" customHeight="1">
      <c r="A8" s="86"/>
      <c r="B8" s="8" t="s">
        <v>7</v>
      </c>
      <c r="C8" s="1"/>
      <c r="E8" s="97" t="s">
        <v>41</v>
      </c>
      <c r="F8" s="97"/>
      <c r="G8" s="97"/>
      <c r="H8" s="97"/>
      <c r="I8" s="97"/>
      <c r="J8" s="97"/>
      <c r="K8" s="97"/>
      <c r="L8" s="97"/>
      <c r="M8" s="97"/>
    </row>
    <row r="9" spans="1:13" ht="15.75">
      <c r="A9" s="86" t="s">
        <v>9</v>
      </c>
      <c r="B9" s="7"/>
      <c r="C9" s="7"/>
      <c r="E9" s="94"/>
      <c r="F9" s="94"/>
      <c r="G9" s="94"/>
      <c r="H9" s="94"/>
      <c r="I9" s="94"/>
      <c r="J9" s="94"/>
      <c r="K9" s="94"/>
      <c r="L9" s="94"/>
      <c r="M9" s="94"/>
    </row>
    <row r="10" spans="1:13" ht="15" customHeight="1">
      <c r="A10" s="86"/>
      <c r="B10" s="9" t="s">
        <v>7</v>
      </c>
      <c r="C10" s="9" t="s">
        <v>10</v>
      </c>
      <c r="E10" s="80" t="s">
        <v>43</v>
      </c>
      <c r="F10" s="80"/>
      <c r="G10" s="80"/>
      <c r="H10" s="80"/>
      <c r="I10" s="80"/>
      <c r="J10" s="80"/>
      <c r="K10" s="80"/>
      <c r="L10" s="80"/>
      <c r="M10" s="80"/>
    </row>
    <row r="11" spans="1:4" ht="15.75">
      <c r="A11" s="86" t="s">
        <v>11</v>
      </c>
      <c r="B11" s="93" t="s">
        <v>46</v>
      </c>
      <c r="C11" s="93"/>
      <c r="D11" s="93"/>
    </row>
    <row r="12" spans="1:4" ht="15.75">
      <c r="A12" s="86"/>
      <c r="B12" s="93" t="s">
        <v>21</v>
      </c>
      <c r="C12" s="93"/>
      <c r="D12" s="93"/>
    </row>
    <row r="13" ht="15.75">
      <c r="A13" s="4"/>
    </row>
    <row r="14" ht="15.75">
      <c r="A14" s="4"/>
    </row>
    <row r="16" spans="2:10" ht="15.75">
      <c r="B16" s="84" t="s">
        <v>47</v>
      </c>
      <c r="C16" s="84"/>
      <c r="D16" s="84"/>
      <c r="E16" s="84" t="s">
        <v>48</v>
      </c>
      <c r="F16" s="84"/>
      <c r="G16" s="84"/>
      <c r="H16" s="84" t="s">
        <v>49</v>
      </c>
      <c r="I16" s="84"/>
      <c r="J16" s="84"/>
    </row>
    <row r="17" spans="2:10" ht="31.5">
      <c r="B17" s="10" t="s">
        <v>50</v>
      </c>
      <c r="C17" s="10" t="s">
        <v>51</v>
      </c>
      <c r="D17" s="10" t="s">
        <v>52</v>
      </c>
      <c r="E17" s="10" t="s">
        <v>50</v>
      </c>
      <c r="F17" s="10" t="s">
        <v>51</v>
      </c>
      <c r="G17" s="10" t="s">
        <v>52</v>
      </c>
      <c r="H17" s="10" t="s">
        <v>50</v>
      </c>
      <c r="I17" s="10" t="s">
        <v>51</v>
      </c>
      <c r="J17" s="10" t="s">
        <v>52</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86" t="s">
        <v>13</v>
      </c>
      <c r="B24" s="85" t="s">
        <v>20</v>
      </c>
      <c r="C24" s="85"/>
      <c r="D24" s="85"/>
      <c r="E24" s="85"/>
      <c r="F24" s="85"/>
      <c r="G24" s="85"/>
      <c r="H24" s="85"/>
      <c r="I24" s="85"/>
      <c r="J24" s="85"/>
      <c r="K24" s="85"/>
      <c r="L24" s="85"/>
      <c r="M24" s="85"/>
    </row>
    <row r="25" spans="1:2" ht="15.75">
      <c r="A25" s="86"/>
      <c r="B25" s="1" t="s">
        <v>21</v>
      </c>
    </row>
    <row r="26" ht="15.75">
      <c r="A26" s="4"/>
    </row>
    <row r="27" spans="1:11" ht="79.5" customHeight="1">
      <c r="A27" s="84" t="s">
        <v>62</v>
      </c>
      <c r="B27" s="84" t="s">
        <v>61</v>
      </c>
      <c r="C27" s="84" t="s">
        <v>47</v>
      </c>
      <c r="D27" s="84"/>
      <c r="E27" s="84"/>
      <c r="F27" s="84" t="s">
        <v>48</v>
      </c>
      <c r="G27" s="84"/>
      <c r="H27" s="84"/>
      <c r="I27" s="84" t="s">
        <v>49</v>
      </c>
      <c r="J27" s="84"/>
      <c r="K27" s="84"/>
    </row>
    <row r="28" spans="1:11" ht="31.5">
      <c r="A28" s="84"/>
      <c r="B28" s="84"/>
      <c r="C28" s="10" t="s">
        <v>50</v>
      </c>
      <c r="D28" s="10" t="s">
        <v>51</v>
      </c>
      <c r="E28" s="10" t="s">
        <v>52</v>
      </c>
      <c r="F28" s="10" t="s">
        <v>50</v>
      </c>
      <c r="G28" s="10" t="s">
        <v>51</v>
      </c>
      <c r="H28" s="10" t="s">
        <v>52</v>
      </c>
      <c r="I28" s="10" t="s">
        <v>50</v>
      </c>
      <c r="J28" s="10" t="s">
        <v>51</v>
      </c>
      <c r="K28" s="10" t="s">
        <v>52</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25</v>
      </c>
      <c r="C33" s="10"/>
      <c r="D33" s="10"/>
      <c r="E33" s="10"/>
      <c r="F33" s="10"/>
      <c r="G33" s="10"/>
      <c r="H33" s="10"/>
      <c r="I33" s="10"/>
      <c r="J33" s="10"/>
      <c r="K33" s="10"/>
    </row>
    <row r="34" spans="1:11" ht="15.75">
      <c r="A34" s="84" t="s">
        <v>53</v>
      </c>
      <c r="B34" s="84"/>
      <c r="C34" s="84"/>
      <c r="D34" s="84"/>
      <c r="E34" s="84"/>
      <c r="F34" s="84"/>
      <c r="G34" s="84"/>
      <c r="H34" s="84"/>
      <c r="I34" s="84"/>
      <c r="J34" s="84"/>
      <c r="K34" s="84"/>
    </row>
    <row r="35" ht="15.75">
      <c r="A35" s="4"/>
    </row>
    <row r="36" ht="15.75">
      <c r="A36" s="4"/>
    </row>
    <row r="37" spans="1:13" ht="15.75">
      <c r="A37" s="86" t="s">
        <v>15</v>
      </c>
      <c r="B37" s="85" t="s">
        <v>54</v>
      </c>
      <c r="C37" s="85"/>
      <c r="D37" s="85"/>
      <c r="E37" s="85"/>
      <c r="F37" s="85"/>
      <c r="G37" s="85"/>
      <c r="H37" s="85"/>
      <c r="I37" s="85"/>
      <c r="J37" s="85"/>
      <c r="K37" s="85"/>
      <c r="L37" s="85"/>
      <c r="M37" s="85"/>
    </row>
    <row r="38" spans="1:2" ht="15.75">
      <c r="A38" s="86"/>
      <c r="B38" s="1" t="s">
        <v>21</v>
      </c>
    </row>
    <row r="39" ht="15.75">
      <c r="A39" s="4"/>
    </row>
    <row r="40" ht="15.75">
      <c r="A40" s="4"/>
    </row>
    <row r="41" spans="2:11" ht="15.75">
      <c r="B41" s="84" t="s">
        <v>28</v>
      </c>
      <c r="C41" s="84" t="s">
        <v>47</v>
      </c>
      <c r="D41" s="84"/>
      <c r="E41" s="84"/>
      <c r="F41" s="84" t="s">
        <v>48</v>
      </c>
      <c r="G41" s="84"/>
      <c r="H41" s="84"/>
      <c r="I41" s="84" t="s">
        <v>49</v>
      </c>
      <c r="J41" s="84"/>
      <c r="K41" s="84"/>
    </row>
    <row r="42" spans="2:11" ht="41.25" customHeight="1">
      <c r="B42" s="84"/>
      <c r="C42" s="10" t="s">
        <v>50</v>
      </c>
      <c r="D42" s="10" t="s">
        <v>51</v>
      </c>
      <c r="E42" s="10" t="s">
        <v>52</v>
      </c>
      <c r="F42" s="10" t="s">
        <v>50</v>
      </c>
      <c r="G42" s="10" t="s">
        <v>51</v>
      </c>
      <c r="H42" s="10" t="s">
        <v>52</v>
      </c>
      <c r="I42" s="10" t="s">
        <v>50</v>
      </c>
      <c r="J42" s="10" t="s">
        <v>51</v>
      </c>
      <c r="K42" s="10" t="s">
        <v>52</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25</v>
      </c>
      <c r="C46" s="10"/>
      <c r="D46" s="10"/>
      <c r="E46" s="10"/>
      <c r="F46" s="10"/>
      <c r="G46" s="10"/>
      <c r="H46" s="10"/>
      <c r="I46" s="10"/>
      <c r="J46" s="10"/>
      <c r="K46" s="10"/>
    </row>
    <row r="47" spans="2:11" ht="15.75">
      <c r="B47" s="84" t="s">
        <v>53</v>
      </c>
      <c r="C47" s="84"/>
      <c r="D47" s="84"/>
      <c r="E47" s="84"/>
      <c r="F47" s="84"/>
      <c r="G47" s="84"/>
      <c r="H47" s="84"/>
      <c r="I47" s="84"/>
      <c r="J47" s="84"/>
      <c r="K47" s="84"/>
    </row>
    <row r="48" ht="15.75">
      <c r="A48" s="4"/>
    </row>
    <row r="49" ht="15.75">
      <c r="A49" s="4"/>
    </row>
    <row r="50" spans="1:13" ht="15.75">
      <c r="A50" s="3" t="s">
        <v>16</v>
      </c>
      <c r="B50" s="85" t="s">
        <v>55</v>
      </c>
      <c r="C50" s="85"/>
      <c r="D50" s="85"/>
      <c r="E50" s="85"/>
      <c r="F50" s="85"/>
      <c r="G50" s="85"/>
      <c r="H50" s="85"/>
      <c r="I50" s="85"/>
      <c r="J50" s="85"/>
      <c r="K50" s="85"/>
      <c r="L50" s="85"/>
      <c r="M50" s="85"/>
    </row>
    <row r="51" ht="15.75">
      <c r="A51" s="4"/>
    </row>
    <row r="52" ht="15.75">
      <c r="A52" s="4"/>
    </row>
    <row r="53" spans="1:13" ht="31.5" customHeight="1">
      <c r="A53" s="84" t="s">
        <v>63</v>
      </c>
      <c r="B53" s="84" t="s">
        <v>56</v>
      </c>
      <c r="C53" s="84" t="s">
        <v>32</v>
      </c>
      <c r="D53" s="84" t="s">
        <v>33</v>
      </c>
      <c r="E53" s="84" t="s">
        <v>47</v>
      </c>
      <c r="F53" s="84"/>
      <c r="G53" s="84"/>
      <c r="H53" s="84" t="s">
        <v>57</v>
      </c>
      <c r="I53" s="84"/>
      <c r="J53" s="84"/>
      <c r="K53" s="84" t="s">
        <v>49</v>
      </c>
      <c r="L53" s="84"/>
      <c r="M53" s="84"/>
    </row>
    <row r="54" spans="1:13" ht="15.75" customHeight="1">
      <c r="A54" s="84"/>
      <c r="B54" s="84"/>
      <c r="C54" s="84"/>
      <c r="D54" s="84"/>
      <c r="E54" s="84"/>
      <c r="F54" s="84"/>
      <c r="G54" s="84"/>
      <c r="H54" s="84"/>
      <c r="I54" s="84"/>
      <c r="J54" s="84"/>
      <c r="K54" s="84"/>
      <c r="L54" s="84"/>
      <c r="M54" s="84"/>
    </row>
    <row r="55" spans="1:13" ht="31.5">
      <c r="A55" s="84"/>
      <c r="B55" s="84"/>
      <c r="C55" s="84"/>
      <c r="D55" s="84"/>
      <c r="E55" s="10" t="s">
        <v>50</v>
      </c>
      <c r="F55" s="10" t="s">
        <v>51</v>
      </c>
      <c r="G55" s="10" t="s">
        <v>52</v>
      </c>
      <c r="H55" s="10" t="s">
        <v>50</v>
      </c>
      <c r="I55" s="10" t="s">
        <v>51</v>
      </c>
      <c r="J55" s="10" t="s">
        <v>52</v>
      </c>
      <c r="K55" s="10" t="s">
        <v>50</v>
      </c>
      <c r="L55" s="10" t="s">
        <v>51</v>
      </c>
      <c r="M55" s="10" t="s">
        <v>52</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34</v>
      </c>
      <c r="C57" s="11"/>
      <c r="D57" s="11"/>
      <c r="E57" s="11"/>
      <c r="F57" s="11"/>
      <c r="G57" s="11"/>
      <c r="H57" s="11"/>
      <c r="I57" s="11"/>
      <c r="J57" s="11"/>
      <c r="K57" s="11"/>
      <c r="L57" s="11"/>
      <c r="M57" s="11"/>
    </row>
    <row r="58" spans="1:13" ht="15.75">
      <c r="A58" s="10"/>
      <c r="B58" s="14" t="s">
        <v>58</v>
      </c>
      <c r="C58" s="11"/>
      <c r="D58" s="11"/>
      <c r="E58" s="11"/>
      <c r="F58" s="11"/>
      <c r="G58" s="11"/>
      <c r="H58" s="11"/>
      <c r="I58" s="11"/>
      <c r="J58" s="11"/>
      <c r="K58" s="11"/>
      <c r="L58" s="11"/>
      <c r="M58" s="11"/>
    </row>
    <row r="59" spans="1:13" ht="15.75">
      <c r="A59" s="84" t="s">
        <v>59</v>
      </c>
      <c r="B59" s="84"/>
      <c r="C59" s="84"/>
      <c r="D59" s="84"/>
      <c r="E59" s="84"/>
      <c r="F59" s="84"/>
      <c r="G59" s="84"/>
      <c r="H59" s="84"/>
      <c r="I59" s="84"/>
      <c r="J59" s="84"/>
      <c r="K59" s="84"/>
      <c r="L59" s="84"/>
      <c r="M59" s="84"/>
    </row>
    <row r="60" spans="1:13" ht="15.75">
      <c r="A60" s="10">
        <v>2</v>
      </c>
      <c r="B60" s="11" t="s">
        <v>35</v>
      </c>
      <c r="C60" s="11"/>
      <c r="D60" s="11"/>
      <c r="E60" s="11"/>
      <c r="F60" s="11"/>
      <c r="G60" s="11"/>
      <c r="H60" s="11"/>
      <c r="I60" s="11"/>
      <c r="J60" s="11"/>
      <c r="K60" s="11"/>
      <c r="L60" s="11"/>
      <c r="M60" s="11"/>
    </row>
    <row r="61" spans="1:13" ht="15.75">
      <c r="A61" s="10"/>
      <c r="B61" s="14" t="s">
        <v>58</v>
      </c>
      <c r="C61" s="11"/>
      <c r="D61" s="11"/>
      <c r="E61" s="11"/>
      <c r="F61" s="11"/>
      <c r="G61" s="11"/>
      <c r="H61" s="11"/>
      <c r="I61" s="11"/>
      <c r="J61" s="11"/>
      <c r="K61" s="11"/>
      <c r="L61" s="11"/>
      <c r="M61" s="11"/>
    </row>
    <row r="62" spans="1:13" ht="15.75">
      <c r="A62" s="84" t="s">
        <v>59</v>
      </c>
      <c r="B62" s="84"/>
      <c r="C62" s="84"/>
      <c r="D62" s="84"/>
      <c r="E62" s="84"/>
      <c r="F62" s="84"/>
      <c r="G62" s="84"/>
      <c r="H62" s="84"/>
      <c r="I62" s="84"/>
      <c r="J62" s="84"/>
      <c r="K62" s="84"/>
      <c r="L62" s="84"/>
      <c r="M62" s="84"/>
    </row>
    <row r="63" spans="1:13" ht="15.75">
      <c r="A63" s="10">
        <v>3</v>
      </c>
      <c r="B63" s="11" t="s">
        <v>36</v>
      </c>
      <c r="C63" s="11"/>
      <c r="D63" s="11"/>
      <c r="E63" s="11"/>
      <c r="F63" s="11"/>
      <c r="G63" s="11"/>
      <c r="H63" s="11"/>
      <c r="I63" s="11"/>
      <c r="J63" s="11"/>
      <c r="K63" s="11"/>
      <c r="L63" s="11"/>
      <c r="M63" s="11"/>
    </row>
    <row r="64" spans="1:13" ht="15.75">
      <c r="A64" s="10"/>
      <c r="B64" s="14" t="s">
        <v>58</v>
      </c>
      <c r="C64" s="11"/>
      <c r="D64" s="11"/>
      <c r="E64" s="11"/>
      <c r="F64" s="11"/>
      <c r="G64" s="11"/>
      <c r="H64" s="11"/>
      <c r="I64" s="11"/>
      <c r="J64" s="11"/>
      <c r="K64" s="11"/>
      <c r="L64" s="11"/>
      <c r="M64" s="11"/>
    </row>
    <row r="65" spans="1:13" ht="15.75">
      <c r="A65" s="84" t="s">
        <v>59</v>
      </c>
      <c r="B65" s="84"/>
      <c r="C65" s="84"/>
      <c r="D65" s="84"/>
      <c r="E65" s="84"/>
      <c r="F65" s="84"/>
      <c r="G65" s="84"/>
      <c r="H65" s="84"/>
      <c r="I65" s="84"/>
      <c r="J65" s="84"/>
      <c r="K65" s="84"/>
      <c r="L65" s="84"/>
      <c r="M65" s="84"/>
    </row>
    <row r="66" spans="1:13" ht="15.75">
      <c r="A66" s="10">
        <v>4</v>
      </c>
      <c r="B66" s="11" t="s">
        <v>37</v>
      </c>
      <c r="C66" s="11"/>
      <c r="D66" s="11"/>
      <c r="E66" s="11"/>
      <c r="F66" s="11"/>
      <c r="G66" s="11"/>
      <c r="H66" s="11"/>
      <c r="I66" s="11"/>
      <c r="J66" s="11"/>
      <c r="K66" s="11"/>
      <c r="L66" s="11"/>
      <c r="M66" s="11"/>
    </row>
    <row r="67" spans="1:13" ht="15.75">
      <c r="A67" s="10"/>
      <c r="B67" s="14" t="s">
        <v>58</v>
      </c>
      <c r="C67" s="11"/>
      <c r="D67" s="11"/>
      <c r="E67" s="11"/>
      <c r="F67" s="11"/>
      <c r="G67" s="11"/>
      <c r="H67" s="11"/>
      <c r="I67" s="11"/>
      <c r="J67" s="11"/>
      <c r="K67" s="11"/>
      <c r="L67" s="11"/>
      <c r="M67" s="11"/>
    </row>
    <row r="68" spans="1:13" ht="15.75">
      <c r="A68" s="84" t="s">
        <v>59</v>
      </c>
      <c r="B68" s="84"/>
      <c r="C68" s="84"/>
      <c r="D68" s="84"/>
      <c r="E68" s="84"/>
      <c r="F68" s="84"/>
      <c r="G68" s="84"/>
      <c r="H68" s="84"/>
      <c r="I68" s="84"/>
      <c r="J68" s="84"/>
      <c r="K68" s="84"/>
      <c r="L68" s="84"/>
      <c r="M68" s="84"/>
    </row>
    <row r="69" spans="1:13" ht="15.75">
      <c r="A69" s="84" t="s">
        <v>60</v>
      </c>
      <c r="B69" s="84"/>
      <c r="C69" s="84"/>
      <c r="D69" s="84"/>
      <c r="E69" s="84"/>
      <c r="F69" s="84"/>
      <c r="G69" s="84"/>
      <c r="H69" s="84"/>
      <c r="I69" s="84"/>
      <c r="J69" s="84"/>
      <c r="K69" s="84"/>
      <c r="L69" s="84"/>
      <c r="M69" s="84"/>
    </row>
    <row r="70" ht="15.75">
      <c r="A70" s="4"/>
    </row>
    <row r="71" ht="15.75">
      <c r="A71" s="4"/>
    </row>
    <row r="72" spans="1:13" ht="15.75">
      <c r="A72" s="85" t="s">
        <v>64</v>
      </c>
      <c r="B72" s="85"/>
      <c r="C72" s="85"/>
      <c r="D72" s="85"/>
      <c r="E72" s="85"/>
      <c r="F72" s="85"/>
      <c r="G72" s="85"/>
      <c r="H72" s="16"/>
      <c r="J72" s="98"/>
      <c r="K72" s="98"/>
      <c r="L72" s="98"/>
      <c r="M72" s="98"/>
    </row>
    <row r="73" spans="1:13" ht="15.75">
      <c r="A73" s="1"/>
      <c r="B73" s="3"/>
      <c r="C73" s="3"/>
      <c r="D73" s="1"/>
      <c r="H73" s="15" t="s">
        <v>38</v>
      </c>
      <c r="J73" s="89" t="s">
        <v>39</v>
      </c>
      <c r="K73" s="89"/>
      <c r="L73" s="89"/>
      <c r="M73" s="89"/>
    </row>
    <row r="74" spans="1:4" ht="15" customHeight="1">
      <c r="A74" s="2"/>
      <c r="D74" s="1"/>
    </row>
    <row r="75" spans="1:13" ht="15.75">
      <c r="A75" s="85" t="s">
        <v>65</v>
      </c>
      <c r="B75" s="85"/>
      <c r="C75" s="85"/>
      <c r="D75" s="85"/>
      <c r="E75" s="85"/>
      <c r="F75" s="85"/>
      <c r="G75" s="85"/>
      <c r="H75" s="16"/>
      <c r="J75" s="98"/>
      <c r="K75" s="98"/>
      <c r="L75" s="98"/>
      <c r="M75" s="98"/>
    </row>
    <row r="76" spans="1:13" ht="15.75" customHeight="1">
      <c r="A76" s="1"/>
      <c r="B76" s="1"/>
      <c r="C76" s="1"/>
      <c r="D76" s="1"/>
      <c r="E76" s="1"/>
      <c r="F76" s="1"/>
      <c r="G76" s="1"/>
      <c r="H76" s="15" t="s">
        <v>38</v>
      </c>
      <c r="J76" s="89" t="s">
        <v>39</v>
      </c>
      <c r="K76" s="89"/>
      <c r="L76" s="89"/>
      <c r="M76" s="89"/>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31">
      <selection activeCell="F80" sqref="F80"/>
    </sheetView>
  </sheetViews>
  <sheetFormatPr defaultColWidth="9.140625" defaultRowHeight="15"/>
  <cols>
    <col min="1" max="1" width="4.421875" style="26" customWidth="1"/>
    <col min="2" max="2" width="12.28125" style="26" customWidth="1"/>
    <col min="3" max="3" width="11.28125" style="26" customWidth="1"/>
    <col min="4" max="4" width="9.140625" style="26" customWidth="1"/>
    <col min="5" max="13" width="13.00390625" style="26" customWidth="1"/>
    <col min="14" max="16384" width="9.140625" style="26" customWidth="1"/>
  </cols>
  <sheetData>
    <row r="1" spans="10:13" ht="15.75" customHeight="1">
      <c r="J1" s="82" t="s">
        <v>97</v>
      </c>
      <c r="K1" s="82"/>
      <c r="L1" s="82"/>
      <c r="M1" s="82"/>
    </row>
    <row r="2" spans="10:13" ht="15.75">
      <c r="J2" s="82"/>
      <c r="K2" s="82"/>
      <c r="L2" s="82"/>
      <c r="M2" s="82"/>
    </row>
    <row r="3" spans="10:13" ht="15.75">
      <c r="J3" s="82"/>
      <c r="K3" s="82"/>
      <c r="L3" s="82"/>
      <c r="M3" s="82"/>
    </row>
    <row r="4" spans="10:13" ht="15.75">
      <c r="J4" s="82"/>
      <c r="K4" s="82"/>
      <c r="L4" s="82"/>
      <c r="M4" s="82"/>
    </row>
    <row r="5" spans="1:13" ht="15.75">
      <c r="A5" s="79" t="s">
        <v>44</v>
      </c>
      <c r="B5" s="79"/>
      <c r="C5" s="79"/>
      <c r="D5" s="79"/>
      <c r="E5" s="79"/>
      <c r="F5" s="79"/>
      <c r="G5" s="79"/>
      <c r="H5" s="79"/>
      <c r="I5" s="79"/>
      <c r="J5" s="79"/>
      <c r="K5" s="79"/>
      <c r="L5" s="79"/>
      <c r="M5" s="79"/>
    </row>
    <row r="6" spans="1:13" ht="15.75">
      <c r="A6" s="79" t="s">
        <v>79</v>
      </c>
      <c r="B6" s="79"/>
      <c r="C6" s="79"/>
      <c r="D6" s="79"/>
      <c r="E6" s="79"/>
      <c r="F6" s="79"/>
      <c r="G6" s="79"/>
      <c r="H6" s="79"/>
      <c r="I6" s="79"/>
      <c r="J6" s="79"/>
      <c r="K6" s="79"/>
      <c r="L6" s="79"/>
      <c r="M6" s="79"/>
    </row>
    <row r="7" spans="1:13" ht="15.75">
      <c r="A7" s="86" t="s">
        <v>6</v>
      </c>
      <c r="B7" s="20"/>
      <c r="C7" s="17"/>
      <c r="E7" s="100"/>
      <c r="F7" s="100"/>
      <c r="G7" s="100"/>
      <c r="H7" s="100"/>
      <c r="I7" s="100"/>
      <c r="J7" s="100"/>
      <c r="K7" s="100"/>
      <c r="L7" s="100"/>
      <c r="M7" s="100"/>
    </row>
    <row r="8" spans="1:13" ht="15" customHeight="1">
      <c r="A8" s="86"/>
      <c r="B8" s="27" t="s">
        <v>66</v>
      </c>
      <c r="C8" s="17"/>
      <c r="E8" s="101" t="s">
        <v>42</v>
      </c>
      <c r="F8" s="101"/>
      <c r="G8" s="101"/>
      <c r="H8" s="101"/>
      <c r="I8" s="101"/>
      <c r="J8" s="101"/>
      <c r="K8" s="101"/>
      <c r="L8" s="101"/>
      <c r="M8" s="101"/>
    </row>
    <row r="9" spans="1:13" ht="15.75">
      <c r="A9" s="86" t="s">
        <v>8</v>
      </c>
      <c r="B9" s="20"/>
      <c r="C9" s="17"/>
      <c r="E9" s="100"/>
      <c r="F9" s="100"/>
      <c r="G9" s="100"/>
      <c r="H9" s="100"/>
      <c r="I9" s="100"/>
      <c r="J9" s="100"/>
      <c r="K9" s="100"/>
      <c r="L9" s="100"/>
      <c r="M9" s="100"/>
    </row>
    <row r="10" spans="1:13" ht="15" customHeight="1">
      <c r="A10" s="86"/>
      <c r="B10" s="27" t="s">
        <v>66</v>
      </c>
      <c r="C10" s="17"/>
      <c r="E10" s="102" t="s">
        <v>41</v>
      </c>
      <c r="F10" s="102"/>
      <c r="G10" s="102"/>
      <c r="H10" s="102"/>
      <c r="I10" s="102"/>
      <c r="J10" s="102"/>
      <c r="K10" s="102"/>
      <c r="L10" s="102"/>
      <c r="M10" s="102"/>
    </row>
    <row r="11" spans="1:13" ht="15.75">
      <c r="A11" s="86" t="s">
        <v>9</v>
      </c>
      <c r="B11" s="20"/>
      <c r="C11" s="20"/>
      <c r="E11" s="100"/>
      <c r="F11" s="100"/>
      <c r="G11" s="100"/>
      <c r="H11" s="100"/>
      <c r="I11" s="100"/>
      <c r="J11" s="100"/>
      <c r="K11" s="100"/>
      <c r="L11" s="100"/>
      <c r="M11" s="100"/>
    </row>
    <row r="12" spans="1:13" ht="15" customHeight="1">
      <c r="A12" s="86"/>
      <c r="B12" s="62" t="s">
        <v>66</v>
      </c>
      <c r="C12" s="21" t="s">
        <v>10</v>
      </c>
      <c r="E12" s="101" t="s">
        <v>43</v>
      </c>
      <c r="F12" s="101"/>
      <c r="G12" s="101"/>
      <c r="H12" s="101"/>
      <c r="I12" s="101"/>
      <c r="J12" s="101"/>
      <c r="K12" s="101"/>
      <c r="L12" s="101"/>
      <c r="M12" s="101"/>
    </row>
    <row r="13" spans="1:13" ht="19.5" customHeight="1">
      <c r="A13" s="93" t="s">
        <v>80</v>
      </c>
      <c r="B13" s="93"/>
      <c r="C13" s="93"/>
      <c r="D13" s="93"/>
      <c r="E13" s="93"/>
      <c r="F13" s="93"/>
      <c r="G13" s="93"/>
      <c r="H13" s="93"/>
      <c r="I13" s="93"/>
      <c r="J13" s="93"/>
      <c r="K13" s="93"/>
      <c r="L13" s="93"/>
      <c r="M13" s="93"/>
    </row>
    <row r="14" ht="15.75">
      <c r="A14" s="4"/>
    </row>
    <row r="15" spans="1:13" ht="31.5">
      <c r="A15" s="19" t="s">
        <v>62</v>
      </c>
      <c r="B15" s="84" t="s">
        <v>68</v>
      </c>
      <c r="C15" s="84"/>
      <c r="D15" s="84"/>
      <c r="E15" s="84"/>
      <c r="F15" s="84"/>
      <c r="G15" s="84"/>
      <c r="H15" s="84"/>
      <c r="I15" s="84"/>
      <c r="J15" s="84"/>
      <c r="K15" s="84"/>
      <c r="L15" s="84"/>
      <c r="M15" s="84"/>
    </row>
    <row r="16" spans="1:13" ht="15.75">
      <c r="A16" s="19"/>
      <c r="B16" s="84"/>
      <c r="C16" s="84"/>
      <c r="D16" s="84"/>
      <c r="E16" s="84"/>
      <c r="F16" s="84"/>
      <c r="G16" s="84"/>
      <c r="H16" s="84"/>
      <c r="I16" s="84"/>
      <c r="J16" s="84"/>
      <c r="K16" s="84"/>
      <c r="L16" s="84"/>
      <c r="M16" s="84"/>
    </row>
    <row r="17" spans="1:13" ht="15.75">
      <c r="A17" s="19"/>
      <c r="B17" s="84"/>
      <c r="C17" s="84"/>
      <c r="D17" s="84"/>
      <c r="E17" s="84"/>
      <c r="F17" s="84"/>
      <c r="G17" s="84"/>
      <c r="H17" s="84"/>
      <c r="I17" s="84"/>
      <c r="J17" s="84"/>
      <c r="K17" s="84"/>
      <c r="L17" s="84"/>
      <c r="M17" s="84"/>
    </row>
    <row r="18" ht="15.75">
      <c r="A18" s="4"/>
    </row>
    <row r="19" ht="15.75">
      <c r="A19" s="28" t="s">
        <v>81</v>
      </c>
    </row>
    <row r="20" ht="15.75">
      <c r="A20" s="17"/>
    </row>
    <row r="21" ht="15.75">
      <c r="A21" s="28" t="s">
        <v>82</v>
      </c>
    </row>
    <row r="22" ht="15.75">
      <c r="A22" s="4"/>
    </row>
    <row r="23" spans="1:13" ht="32.25" customHeight="1">
      <c r="A23" s="19" t="s">
        <v>62</v>
      </c>
      <c r="B23" s="84" t="s">
        <v>18</v>
      </c>
      <c r="C23" s="84"/>
      <c r="D23" s="84"/>
      <c r="E23" s="84"/>
      <c r="F23" s="84"/>
      <c r="G23" s="84"/>
      <c r="H23" s="84"/>
      <c r="I23" s="84"/>
      <c r="J23" s="84"/>
      <c r="K23" s="84"/>
      <c r="L23" s="84"/>
      <c r="M23" s="84"/>
    </row>
    <row r="24" spans="1:13" ht="15.75">
      <c r="A24" s="19"/>
      <c r="B24" s="84"/>
      <c r="C24" s="84"/>
      <c r="D24" s="84"/>
      <c r="E24" s="84"/>
      <c r="F24" s="84"/>
      <c r="G24" s="84"/>
      <c r="H24" s="84"/>
      <c r="I24" s="84"/>
      <c r="J24" s="84"/>
      <c r="K24" s="84"/>
      <c r="L24" s="84"/>
      <c r="M24" s="84"/>
    </row>
    <row r="25" spans="1:13" ht="15.75">
      <c r="A25" s="19"/>
      <c r="B25" s="84"/>
      <c r="C25" s="84"/>
      <c r="D25" s="84"/>
      <c r="E25" s="84"/>
      <c r="F25" s="84"/>
      <c r="G25" s="84"/>
      <c r="H25" s="84"/>
      <c r="I25" s="84"/>
      <c r="J25" s="84"/>
      <c r="K25" s="84"/>
      <c r="L25" s="84"/>
      <c r="M25" s="84"/>
    </row>
    <row r="26" ht="15.75">
      <c r="A26" s="4"/>
    </row>
    <row r="27" ht="15.75">
      <c r="A27" s="28" t="s">
        <v>83</v>
      </c>
    </row>
    <row r="28" ht="47.25">
      <c r="A28" s="17" t="s">
        <v>71</v>
      </c>
    </row>
    <row r="29" ht="15.75">
      <c r="A29" s="4"/>
    </row>
    <row r="30" spans="1:26" ht="30" customHeight="1">
      <c r="A30" s="84" t="s">
        <v>62</v>
      </c>
      <c r="B30" s="84" t="s">
        <v>84</v>
      </c>
      <c r="C30" s="84"/>
      <c r="D30" s="84"/>
      <c r="E30" s="84" t="s">
        <v>47</v>
      </c>
      <c r="F30" s="84"/>
      <c r="G30" s="84"/>
      <c r="H30" s="84" t="s">
        <v>85</v>
      </c>
      <c r="I30" s="84"/>
      <c r="J30" s="84"/>
      <c r="K30" s="84" t="s">
        <v>49</v>
      </c>
      <c r="L30" s="84"/>
      <c r="M30" s="84"/>
      <c r="R30" s="99"/>
      <c r="S30" s="99"/>
      <c r="T30" s="99"/>
      <c r="U30" s="99"/>
      <c r="V30" s="99"/>
      <c r="W30" s="99"/>
      <c r="X30" s="99"/>
      <c r="Y30" s="99"/>
      <c r="Z30" s="99"/>
    </row>
    <row r="31" spans="1:26" ht="33" customHeight="1">
      <c r="A31" s="84"/>
      <c r="B31" s="84"/>
      <c r="C31" s="84"/>
      <c r="D31" s="84"/>
      <c r="E31" s="19" t="s">
        <v>50</v>
      </c>
      <c r="F31" s="19" t="s">
        <v>51</v>
      </c>
      <c r="G31" s="19" t="s">
        <v>52</v>
      </c>
      <c r="H31" s="19" t="s">
        <v>50</v>
      </c>
      <c r="I31" s="19" t="s">
        <v>51</v>
      </c>
      <c r="J31" s="19" t="s">
        <v>52</v>
      </c>
      <c r="K31" s="19" t="s">
        <v>50</v>
      </c>
      <c r="L31" s="19" t="s">
        <v>51</v>
      </c>
      <c r="M31" s="19" t="s">
        <v>52</v>
      </c>
      <c r="R31" s="29"/>
      <c r="S31" s="29"/>
      <c r="T31" s="29"/>
      <c r="U31" s="29"/>
      <c r="V31" s="29"/>
      <c r="W31" s="29"/>
      <c r="X31" s="29"/>
      <c r="Y31" s="29"/>
      <c r="Z31" s="29"/>
    </row>
    <row r="32" spans="1:26" ht="15.75">
      <c r="A32" s="19">
        <v>1</v>
      </c>
      <c r="B32" s="84">
        <v>2</v>
      </c>
      <c r="C32" s="84"/>
      <c r="D32" s="84"/>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84" t="s">
        <v>25</v>
      </c>
      <c r="C33" s="84"/>
      <c r="D33" s="84"/>
      <c r="E33" s="19"/>
      <c r="F33" s="19"/>
      <c r="G33" s="19"/>
      <c r="H33" s="19"/>
      <c r="I33" s="19"/>
      <c r="J33" s="19"/>
      <c r="K33" s="19"/>
      <c r="L33" s="19"/>
      <c r="M33" s="19"/>
      <c r="R33" s="29"/>
      <c r="S33" s="29"/>
      <c r="T33" s="29"/>
      <c r="U33" s="29"/>
      <c r="V33" s="29"/>
      <c r="W33" s="29"/>
      <c r="X33" s="29"/>
      <c r="Y33" s="29"/>
      <c r="Z33" s="29"/>
    </row>
    <row r="34" spans="1:26" ht="15.75">
      <c r="A34" s="19"/>
      <c r="B34" s="84"/>
      <c r="C34" s="84"/>
      <c r="D34" s="84"/>
      <c r="E34" s="19"/>
      <c r="F34" s="19"/>
      <c r="G34" s="19"/>
      <c r="H34" s="19"/>
      <c r="I34" s="19"/>
      <c r="J34" s="19"/>
      <c r="K34" s="19"/>
      <c r="L34" s="19"/>
      <c r="M34" s="19"/>
      <c r="R34" s="29"/>
      <c r="S34" s="29"/>
      <c r="T34" s="29"/>
      <c r="U34" s="29"/>
      <c r="V34" s="29"/>
      <c r="W34" s="29"/>
      <c r="X34" s="29"/>
      <c r="Y34" s="29"/>
      <c r="Z34" s="29"/>
    </row>
    <row r="35" spans="1:13" ht="32.25" customHeight="1">
      <c r="A35" s="105" t="s">
        <v>86</v>
      </c>
      <c r="B35" s="106"/>
      <c r="C35" s="106"/>
      <c r="D35" s="106"/>
      <c r="E35" s="106"/>
      <c r="F35" s="106"/>
      <c r="G35" s="106"/>
      <c r="H35" s="106"/>
      <c r="I35" s="106"/>
      <c r="J35" s="106"/>
      <c r="K35" s="106"/>
      <c r="L35" s="106"/>
      <c r="M35" s="106"/>
    </row>
    <row r="36" ht="15.75">
      <c r="A36" s="4"/>
    </row>
    <row r="37" spans="1:13" ht="33" customHeight="1">
      <c r="A37" s="85" t="s">
        <v>87</v>
      </c>
      <c r="B37" s="85"/>
      <c r="C37" s="85"/>
      <c r="D37" s="85"/>
      <c r="E37" s="85"/>
      <c r="F37" s="85"/>
      <c r="G37" s="85"/>
      <c r="H37" s="85"/>
      <c r="I37" s="85"/>
      <c r="J37" s="85"/>
      <c r="K37" s="85"/>
      <c r="L37" s="85"/>
      <c r="M37" s="85"/>
    </row>
    <row r="38" ht="47.25">
      <c r="A38" s="17" t="s">
        <v>71</v>
      </c>
    </row>
    <row r="39" ht="15.75">
      <c r="A39" s="4"/>
    </row>
    <row r="40" spans="1:13" ht="31.5" customHeight="1">
      <c r="A40" s="84" t="s">
        <v>17</v>
      </c>
      <c r="B40" s="84" t="s">
        <v>88</v>
      </c>
      <c r="C40" s="84"/>
      <c r="D40" s="84"/>
      <c r="E40" s="84" t="s">
        <v>47</v>
      </c>
      <c r="F40" s="84"/>
      <c r="G40" s="84"/>
      <c r="H40" s="84" t="s">
        <v>85</v>
      </c>
      <c r="I40" s="84"/>
      <c r="J40" s="84"/>
      <c r="K40" s="84" t="s">
        <v>49</v>
      </c>
      <c r="L40" s="84"/>
      <c r="M40" s="84"/>
    </row>
    <row r="41" spans="1:13" ht="33.75" customHeight="1">
      <c r="A41" s="84"/>
      <c r="B41" s="84"/>
      <c r="C41" s="84"/>
      <c r="D41" s="84"/>
      <c r="E41" s="19" t="s">
        <v>50</v>
      </c>
      <c r="F41" s="19" t="s">
        <v>51</v>
      </c>
      <c r="G41" s="19" t="s">
        <v>52</v>
      </c>
      <c r="H41" s="19" t="s">
        <v>50</v>
      </c>
      <c r="I41" s="19" t="s">
        <v>51</v>
      </c>
      <c r="J41" s="19" t="s">
        <v>52</v>
      </c>
      <c r="K41" s="19" t="s">
        <v>50</v>
      </c>
      <c r="L41" s="19" t="s">
        <v>51</v>
      </c>
      <c r="M41" s="19" t="s">
        <v>52</v>
      </c>
    </row>
    <row r="42" spans="1:13" ht="15.75">
      <c r="A42" s="19">
        <v>1</v>
      </c>
      <c r="B42" s="84">
        <v>2</v>
      </c>
      <c r="C42" s="84"/>
      <c r="D42" s="84"/>
      <c r="E42" s="19">
        <v>3</v>
      </c>
      <c r="F42" s="19">
        <v>4</v>
      </c>
      <c r="G42" s="19">
        <v>5</v>
      </c>
      <c r="H42" s="19">
        <v>6</v>
      </c>
      <c r="I42" s="19">
        <v>7</v>
      </c>
      <c r="J42" s="19">
        <v>8</v>
      </c>
      <c r="K42" s="19">
        <v>9</v>
      </c>
      <c r="L42" s="19">
        <v>10</v>
      </c>
      <c r="M42" s="19">
        <v>11</v>
      </c>
    </row>
    <row r="43" spans="1:13" ht="15.75">
      <c r="A43" s="19"/>
      <c r="B43" s="84"/>
      <c r="C43" s="84"/>
      <c r="D43" s="84"/>
      <c r="E43" s="19"/>
      <c r="F43" s="19"/>
      <c r="G43" s="19"/>
      <c r="H43" s="19"/>
      <c r="I43" s="19"/>
      <c r="J43" s="19"/>
      <c r="K43" s="19"/>
      <c r="L43" s="19"/>
      <c r="M43" s="19"/>
    </row>
    <row r="44" ht="15.75">
      <c r="A44" s="4"/>
    </row>
    <row r="45" ht="15.75">
      <c r="A45" s="28" t="s">
        <v>89</v>
      </c>
    </row>
    <row r="46" ht="15.75">
      <c r="A46" s="4"/>
    </row>
    <row r="47" spans="1:13" ht="29.25" customHeight="1">
      <c r="A47" s="84" t="s">
        <v>17</v>
      </c>
      <c r="B47" s="84" t="s">
        <v>56</v>
      </c>
      <c r="C47" s="84" t="s">
        <v>32</v>
      </c>
      <c r="D47" s="84" t="s">
        <v>33</v>
      </c>
      <c r="E47" s="84" t="s">
        <v>47</v>
      </c>
      <c r="F47" s="84"/>
      <c r="G47" s="84"/>
      <c r="H47" s="84" t="s">
        <v>90</v>
      </c>
      <c r="I47" s="84"/>
      <c r="J47" s="84"/>
      <c r="K47" s="84" t="s">
        <v>49</v>
      </c>
      <c r="L47" s="84"/>
      <c r="M47" s="84"/>
    </row>
    <row r="48" spans="1:13" ht="30.75" customHeight="1">
      <c r="A48" s="84"/>
      <c r="B48" s="84"/>
      <c r="C48" s="84"/>
      <c r="D48" s="84"/>
      <c r="E48" s="19" t="s">
        <v>50</v>
      </c>
      <c r="F48" s="19" t="s">
        <v>51</v>
      </c>
      <c r="G48" s="19" t="s">
        <v>52</v>
      </c>
      <c r="H48" s="19" t="s">
        <v>50</v>
      </c>
      <c r="I48" s="19" t="s">
        <v>51</v>
      </c>
      <c r="J48" s="19" t="s">
        <v>52</v>
      </c>
      <c r="K48" s="19" t="s">
        <v>50</v>
      </c>
      <c r="L48" s="19" t="s">
        <v>51</v>
      </c>
      <c r="M48" s="19" t="s">
        <v>52</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34</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84" t="s">
        <v>91</v>
      </c>
      <c r="B53" s="84"/>
      <c r="C53" s="84"/>
      <c r="D53" s="84"/>
      <c r="E53" s="84"/>
      <c r="F53" s="84"/>
      <c r="G53" s="84"/>
      <c r="H53" s="84"/>
      <c r="I53" s="84"/>
      <c r="J53" s="84"/>
      <c r="K53" s="84"/>
      <c r="L53" s="84"/>
      <c r="M53" s="84"/>
    </row>
    <row r="54" spans="1:13" ht="15.75">
      <c r="A54" s="19">
        <v>2</v>
      </c>
      <c r="B54" s="19" t="s">
        <v>35</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84" t="s">
        <v>91</v>
      </c>
      <c r="B57" s="84"/>
      <c r="C57" s="84"/>
      <c r="D57" s="84"/>
      <c r="E57" s="84"/>
      <c r="F57" s="84"/>
      <c r="G57" s="84"/>
      <c r="H57" s="84"/>
      <c r="I57" s="84"/>
      <c r="J57" s="84"/>
      <c r="K57" s="84"/>
      <c r="L57" s="84"/>
      <c r="M57" s="84"/>
    </row>
    <row r="58" spans="1:13" ht="31.5">
      <c r="A58" s="19">
        <v>3</v>
      </c>
      <c r="B58" s="19" t="s">
        <v>36</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84" t="s">
        <v>91</v>
      </c>
      <c r="B61" s="84"/>
      <c r="C61" s="84"/>
      <c r="D61" s="84"/>
      <c r="E61" s="84"/>
      <c r="F61" s="84"/>
      <c r="G61" s="84"/>
      <c r="H61" s="84"/>
      <c r="I61" s="84"/>
      <c r="J61" s="84"/>
      <c r="K61" s="84"/>
      <c r="L61" s="84"/>
      <c r="M61" s="84"/>
    </row>
    <row r="62" spans="1:13" ht="15.75">
      <c r="A62" s="19">
        <v>4</v>
      </c>
      <c r="B62" s="19" t="s">
        <v>37</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84" t="s">
        <v>91</v>
      </c>
      <c r="B65" s="84"/>
      <c r="C65" s="84"/>
      <c r="D65" s="84"/>
      <c r="E65" s="84"/>
      <c r="F65" s="84"/>
      <c r="G65" s="84"/>
      <c r="H65" s="84"/>
      <c r="I65" s="84"/>
      <c r="J65" s="84"/>
      <c r="K65" s="84"/>
      <c r="L65" s="84"/>
      <c r="M65" s="84"/>
    </row>
    <row r="66" spans="1:13" ht="15.75">
      <c r="A66" s="84" t="s">
        <v>60</v>
      </c>
      <c r="B66" s="84"/>
      <c r="C66" s="84"/>
      <c r="D66" s="84"/>
      <c r="E66" s="84"/>
      <c r="F66" s="84"/>
      <c r="G66" s="84"/>
      <c r="H66" s="84"/>
      <c r="I66" s="84"/>
      <c r="J66" s="84"/>
      <c r="K66" s="84"/>
      <c r="L66" s="84"/>
      <c r="M66" s="84"/>
    </row>
    <row r="67" ht="15.75">
      <c r="A67" s="4"/>
    </row>
    <row r="68" spans="1:4" ht="19.5" customHeight="1">
      <c r="A68" s="28" t="s">
        <v>92</v>
      </c>
      <c r="B68" s="28"/>
      <c r="C68" s="28"/>
      <c r="D68" s="28"/>
    </row>
    <row r="69" spans="1:4" ht="6.75" customHeight="1">
      <c r="A69" s="93" t="s">
        <v>93</v>
      </c>
      <c r="B69" s="93"/>
      <c r="C69" s="93"/>
      <c r="D69" s="93"/>
    </row>
    <row r="70" spans="1:4" ht="19.5" customHeight="1">
      <c r="A70" s="30" t="s">
        <v>94</v>
      </c>
      <c r="B70" s="30"/>
      <c r="C70" s="30"/>
      <c r="D70" s="30"/>
    </row>
    <row r="71" spans="1:5" ht="15.75">
      <c r="A71" s="91" t="s">
        <v>96</v>
      </c>
      <c r="B71" s="91"/>
      <c r="C71" s="91"/>
      <c r="D71" s="91"/>
      <c r="E71" s="91"/>
    </row>
    <row r="72" spans="1:13" ht="15.75">
      <c r="A72" s="91"/>
      <c r="B72" s="91"/>
      <c r="C72" s="91"/>
      <c r="D72" s="91"/>
      <c r="E72" s="91"/>
      <c r="G72" s="107"/>
      <c r="H72" s="107"/>
      <c r="J72" s="107"/>
      <c r="K72" s="107"/>
      <c r="L72" s="107"/>
      <c r="M72" s="107"/>
    </row>
    <row r="73" spans="1:13" ht="15.75" customHeight="1">
      <c r="A73" s="31"/>
      <c r="B73" s="31"/>
      <c r="C73" s="31"/>
      <c r="D73" s="31"/>
      <c r="E73" s="31"/>
      <c r="G73" s="104" t="s">
        <v>38</v>
      </c>
      <c r="H73" s="104"/>
      <c r="J73" s="97" t="s">
        <v>78</v>
      </c>
      <c r="K73" s="97"/>
      <c r="L73" s="97"/>
      <c r="M73" s="97"/>
    </row>
    <row r="74" spans="1:13" ht="43.5" customHeight="1">
      <c r="A74" s="91" t="s">
        <v>95</v>
      </c>
      <c r="B74" s="91"/>
      <c r="C74" s="91"/>
      <c r="D74" s="91"/>
      <c r="E74" s="91"/>
      <c r="G74" s="103"/>
      <c r="H74" s="103"/>
      <c r="J74" s="107"/>
      <c r="K74" s="107"/>
      <c r="L74" s="107"/>
      <c r="M74" s="107"/>
    </row>
    <row r="75" spans="1:13" ht="15.75" customHeight="1">
      <c r="A75" s="91"/>
      <c r="B75" s="91"/>
      <c r="C75" s="91"/>
      <c r="D75" s="91"/>
      <c r="E75" s="91"/>
      <c r="G75" s="104" t="s">
        <v>38</v>
      </c>
      <c r="H75" s="104"/>
      <c r="J75" s="97" t="s">
        <v>78</v>
      </c>
      <c r="K75" s="97"/>
      <c r="L75" s="97"/>
      <c r="M75" s="97"/>
    </row>
  </sheetData>
  <sheetProtection/>
  <mergeCells count="62">
    <mergeCell ref="G75:H75"/>
    <mergeCell ref="J73:M73"/>
    <mergeCell ref="J72:M72"/>
    <mergeCell ref="J74:M74"/>
    <mergeCell ref="J75:M75"/>
    <mergeCell ref="B42:D42"/>
    <mergeCell ref="B43:D43"/>
    <mergeCell ref="A71:E72"/>
    <mergeCell ref="A74:E75"/>
    <mergeCell ref="G72:H72"/>
    <mergeCell ref="G74:H74"/>
    <mergeCell ref="A69:D69"/>
    <mergeCell ref="E47:G47"/>
    <mergeCell ref="H47:J47"/>
    <mergeCell ref="G73:H73"/>
    <mergeCell ref="B32:D32"/>
    <mergeCell ref="B33:D33"/>
    <mergeCell ref="B34:D34"/>
    <mergeCell ref="A35:M35"/>
    <mergeCell ref="A37:M37"/>
    <mergeCell ref="B40:D41"/>
    <mergeCell ref="K40:M40"/>
    <mergeCell ref="A40:A41"/>
    <mergeCell ref="E40:G40"/>
    <mergeCell ref="H40:J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K47:M47"/>
    <mergeCell ref="A53:M53"/>
    <mergeCell ref="A57:M57"/>
    <mergeCell ref="A61:M61"/>
    <mergeCell ref="A65:M65"/>
    <mergeCell ref="A66:M66"/>
    <mergeCell ref="A47:A48"/>
    <mergeCell ref="B47:B48"/>
    <mergeCell ref="C47:C48"/>
    <mergeCell ref="D47:D48"/>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xl/worksheets/sheet4.xml><?xml version="1.0" encoding="utf-8"?>
<worksheet xmlns="http://schemas.openxmlformats.org/spreadsheetml/2006/main" xmlns:r="http://schemas.openxmlformats.org/officeDocument/2006/relationships">
  <dimension ref="A1:Z222"/>
  <sheetViews>
    <sheetView tabSelected="1" zoomScalePageLayoutView="0" workbookViewId="0" topLeftCell="A1">
      <selection activeCell="O14" sqref="O14"/>
    </sheetView>
  </sheetViews>
  <sheetFormatPr defaultColWidth="9.140625" defaultRowHeight="15"/>
  <cols>
    <col min="1" max="1" width="8.140625" style="26" customWidth="1"/>
    <col min="2" max="2" width="21.28125" style="26" customWidth="1"/>
    <col min="3" max="3" width="11.28125" style="26" customWidth="1"/>
    <col min="4" max="4" width="15.8515625" style="26" customWidth="1"/>
    <col min="5" max="5" width="17.00390625" style="26" customWidth="1"/>
    <col min="6" max="6" width="13.00390625" style="26" customWidth="1"/>
    <col min="7" max="7" width="17.140625" style="26" customWidth="1"/>
    <col min="8" max="8" width="19.8515625" style="26" customWidth="1"/>
    <col min="9" max="9" width="13.00390625" style="26" customWidth="1"/>
    <col min="10" max="10" width="17.8515625" style="26" customWidth="1"/>
    <col min="11" max="11" width="16.421875" style="26" customWidth="1"/>
    <col min="12" max="12" width="13.00390625" style="26" customWidth="1"/>
    <col min="13" max="13" width="16.57421875" style="26" customWidth="1"/>
    <col min="14" max="14" width="7.00390625" style="26" customWidth="1"/>
    <col min="15" max="15" width="22.7109375" style="26" customWidth="1"/>
    <col min="16" max="16384" width="9.140625" style="26" customWidth="1"/>
  </cols>
  <sheetData>
    <row r="1" spans="10:13" ht="15.75" customHeight="1">
      <c r="J1" s="82" t="s">
        <v>97</v>
      </c>
      <c r="K1" s="82"/>
      <c r="L1" s="82"/>
      <c r="M1" s="82"/>
    </row>
    <row r="2" spans="10:13" ht="15.75">
      <c r="J2" s="82"/>
      <c r="K2" s="82"/>
      <c r="L2" s="82"/>
      <c r="M2" s="82"/>
    </row>
    <row r="3" spans="10:13" ht="15.75">
      <c r="J3" s="82"/>
      <c r="K3" s="82"/>
      <c r="L3" s="82"/>
      <c r="M3" s="82"/>
    </row>
    <row r="4" spans="10:13" ht="15.75">
      <c r="J4" s="82"/>
      <c r="K4" s="82"/>
      <c r="L4" s="82"/>
      <c r="M4" s="82"/>
    </row>
    <row r="5" spans="1:13" ht="15.75">
      <c r="A5" s="79" t="s">
        <v>44</v>
      </c>
      <c r="B5" s="79"/>
      <c r="C5" s="79"/>
      <c r="D5" s="79"/>
      <c r="E5" s="79"/>
      <c r="F5" s="79"/>
      <c r="G5" s="79"/>
      <c r="H5" s="79"/>
      <c r="I5" s="79"/>
      <c r="J5" s="79"/>
      <c r="K5" s="79"/>
      <c r="L5" s="79"/>
      <c r="M5" s="79"/>
    </row>
    <row r="6" spans="1:13" ht="15.75">
      <c r="A6" s="79" t="s">
        <v>382</v>
      </c>
      <c r="B6" s="79"/>
      <c r="C6" s="79"/>
      <c r="D6" s="79"/>
      <c r="E6" s="79"/>
      <c r="F6" s="79"/>
      <c r="G6" s="79"/>
      <c r="H6" s="79"/>
      <c r="I6" s="79"/>
      <c r="J6" s="79"/>
      <c r="K6" s="79"/>
      <c r="L6" s="79"/>
      <c r="M6" s="79"/>
    </row>
    <row r="7" spans="1:13" ht="15.75">
      <c r="A7" s="86" t="s">
        <v>6</v>
      </c>
      <c r="B7" s="77" t="s">
        <v>420</v>
      </c>
      <c r="C7" s="35"/>
      <c r="E7" s="111" t="s">
        <v>100</v>
      </c>
      <c r="F7" s="111"/>
      <c r="G7" s="111"/>
      <c r="H7" s="111"/>
      <c r="I7" s="111"/>
      <c r="J7" s="111"/>
      <c r="K7" s="111"/>
      <c r="L7" s="111"/>
      <c r="M7" s="111"/>
    </row>
    <row r="8" spans="1:13" ht="15" customHeight="1">
      <c r="A8" s="86"/>
      <c r="B8" s="42" t="s">
        <v>66</v>
      </c>
      <c r="C8" s="35"/>
      <c r="E8" s="101" t="s">
        <v>42</v>
      </c>
      <c r="F8" s="101"/>
      <c r="G8" s="101"/>
      <c r="H8" s="101"/>
      <c r="I8" s="101"/>
      <c r="J8" s="101"/>
      <c r="K8" s="101"/>
      <c r="L8" s="101"/>
      <c r="M8" s="101"/>
    </row>
    <row r="9" spans="1:13" ht="15.75">
      <c r="A9" s="86" t="s">
        <v>8</v>
      </c>
      <c r="B9" s="77" t="s">
        <v>421</v>
      </c>
      <c r="C9" s="35"/>
      <c r="E9" s="111" t="s">
        <v>100</v>
      </c>
      <c r="F9" s="111"/>
      <c r="G9" s="111"/>
      <c r="H9" s="111"/>
      <c r="I9" s="111"/>
      <c r="J9" s="111"/>
      <c r="K9" s="111"/>
      <c r="L9" s="111"/>
      <c r="M9" s="111"/>
    </row>
    <row r="10" spans="1:13" ht="15" customHeight="1">
      <c r="A10" s="86"/>
      <c r="B10" s="42" t="s">
        <v>66</v>
      </c>
      <c r="C10" s="35"/>
      <c r="E10" s="102" t="s">
        <v>41</v>
      </c>
      <c r="F10" s="102"/>
      <c r="G10" s="102"/>
      <c r="H10" s="102"/>
      <c r="I10" s="102"/>
      <c r="J10" s="102"/>
      <c r="K10" s="102"/>
      <c r="L10" s="102"/>
      <c r="M10" s="102"/>
    </row>
    <row r="11" spans="1:13" ht="18.75" customHeight="1">
      <c r="A11" s="86" t="s">
        <v>9</v>
      </c>
      <c r="B11" s="77" t="s">
        <v>422</v>
      </c>
      <c r="C11" s="34">
        <v>1090</v>
      </c>
      <c r="E11" s="111" t="s">
        <v>120</v>
      </c>
      <c r="F11" s="111"/>
      <c r="G11" s="111"/>
      <c r="H11" s="111"/>
      <c r="I11" s="111"/>
      <c r="J11" s="111"/>
      <c r="K11" s="111"/>
      <c r="L11" s="111"/>
      <c r="M11" s="111"/>
    </row>
    <row r="12" spans="1:13" ht="15" customHeight="1">
      <c r="A12" s="86"/>
      <c r="B12" s="62" t="s">
        <v>66</v>
      </c>
      <c r="C12" s="33" t="s">
        <v>10</v>
      </c>
      <c r="E12" s="101" t="s">
        <v>43</v>
      </c>
      <c r="F12" s="101"/>
      <c r="G12" s="101"/>
      <c r="H12" s="101"/>
      <c r="I12" s="101"/>
      <c r="J12" s="101"/>
      <c r="K12" s="101"/>
      <c r="L12" s="101"/>
      <c r="M12" s="101"/>
    </row>
    <row r="13" spans="1:13" ht="19.5" customHeight="1">
      <c r="A13" s="93" t="s">
        <v>80</v>
      </c>
      <c r="B13" s="93"/>
      <c r="C13" s="93"/>
      <c r="D13" s="93"/>
      <c r="E13" s="93"/>
      <c r="F13" s="93"/>
      <c r="G13" s="93"/>
      <c r="H13" s="93"/>
      <c r="I13" s="93"/>
      <c r="J13" s="93"/>
      <c r="K13" s="93"/>
      <c r="L13" s="93"/>
      <c r="M13" s="93"/>
    </row>
    <row r="14" ht="15.75">
      <c r="A14" s="4"/>
    </row>
    <row r="15" spans="1:13" ht="31.5">
      <c r="A15" s="71" t="s">
        <v>416</v>
      </c>
      <c r="B15" s="84" t="s">
        <v>68</v>
      </c>
      <c r="C15" s="84"/>
      <c r="D15" s="84"/>
      <c r="E15" s="84"/>
      <c r="F15" s="84"/>
      <c r="G15" s="84"/>
      <c r="H15" s="84"/>
      <c r="I15" s="84"/>
      <c r="J15" s="84"/>
      <c r="K15" s="84"/>
      <c r="L15" s="84"/>
      <c r="M15" s="84"/>
    </row>
    <row r="16" spans="1:13" ht="15.75">
      <c r="A16" s="32"/>
      <c r="B16" s="108" t="s">
        <v>426</v>
      </c>
      <c r="C16" s="109"/>
      <c r="D16" s="109"/>
      <c r="E16" s="109"/>
      <c r="F16" s="109"/>
      <c r="G16" s="109"/>
      <c r="H16" s="109"/>
      <c r="I16" s="109"/>
      <c r="J16" s="109"/>
      <c r="K16" s="109"/>
      <c r="L16" s="109"/>
      <c r="M16" s="110"/>
    </row>
    <row r="17" ht="15.75">
      <c r="A17" s="4"/>
    </row>
    <row r="18" spans="1:13" ht="50.25" customHeight="1">
      <c r="A18" s="85" t="s">
        <v>121</v>
      </c>
      <c r="B18" s="85"/>
      <c r="C18" s="85"/>
      <c r="D18" s="85"/>
      <c r="E18" s="85"/>
      <c r="F18" s="85"/>
      <c r="G18" s="85"/>
      <c r="H18" s="85"/>
      <c r="I18" s="85"/>
      <c r="J18" s="85"/>
      <c r="K18" s="85"/>
      <c r="L18" s="85"/>
      <c r="M18" s="85"/>
    </row>
    <row r="19" ht="15.75">
      <c r="A19" s="35"/>
    </row>
    <row r="20" ht="15.75">
      <c r="A20" s="28" t="s">
        <v>82</v>
      </c>
    </row>
    <row r="21" ht="15.75">
      <c r="A21" s="4"/>
    </row>
    <row r="22" spans="1:13" ht="33" customHeight="1">
      <c r="A22" s="71" t="s">
        <v>416</v>
      </c>
      <c r="B22" s="84" t="s">
        <v>18</v>
      </c>
      <c r="C22" s="84"/>
      <c r="D22" s="84"/>
      <c r="E22" s="84"/>
      <c r="F22" s="84"/>
      <c r="G22" s="84"/>
      <c r="H22" s="84"/>
      <c r="I22" s="84"/>
      <c r="J22" s="84"/>
      <c r="K22" s="84"/>
      <c r="L22" s="84"/>
      <c r="M22" s="84"/>
    </row>
    <row r="23" spans="1:13" ht="46.5" customHeight="1">
      <c r="A23" s="41" t="s">
        <v>113</v>
      </c>
      <c r="B23" s="108" t="s">
        <v>123</v>
      </c>
      <c r="C23" s="109"/>
      <c r="D23" s="109"/>
      <c r="E23" s="109"/>
      <c r="F23" s="109"/>
      <c r="G23" s="109"/>
      <c r="H23" s="109"/>
      <c r="I23" s="109"/>
      <c r="J23" s="109"/>
      <c r="K23" s="109"/>
      <c r="L23" s="109"/>
      <c r="M23" s="110"/>
    </row>
    <row r="24" spans="1:13" ht="63.75" customHeight="1">
      <c r="A24" s="41" t="s">
        <v>114</v>
      </c>
      <c r="B24" s="108" t="s">
        <v>124</v>
      </c>
      <c r="C24" s="109"/>
      <c r="D24" s="109"/>
      <c r="E24" s="109"/>
      <c r="F24" s="109"/>
      <c r="G24" s="109"/>
      <c r="H24" s="109"/>
      <c r="I24" s="109"/>
      <c r="J24" s="109"/>
      <c r="K24" s="109"/>
      <c r="L24" s="109"/>
      <c r="M24" s="110"/>
    </row>
    <row r="25" spans="1:13" ht="33" customHeight="1">
      <c r="A25" s="41" t="s">
        <v>122</v>
      </c>
      <c r="B25" s="108" t="s">
        <v>125</v>
      </c>
      <c r="C25" s="109"/>
      <c r="D25" s="109"/>
      <c r="E25" s="109"/>
      <c r="F25" s="109"/>
      <c r="G25" s="109"/>
      <c r="H25" s="109"/>
      <c r="I25" s="109"/>
      <c r="J25" s="109"/>
      <c r="K25" s="109"/>
      <c r="L25" s="109"/>
      <c r="M25" s="110"/>
    </row>
    <row r="26" ht="24" customHeight="1">
      <c r="A26" s="4"/>
    </row>
    <row r="27" ht="15.75">
      <c r="A27" s="28" t="s">
        <v>83</v>
      </c>
    </row>
    <row r="28" spans="1:13" ht="15.75">
      <c r="A28" s="4"/>
      <c r="M28" s="38" t="s">
        <v>71</v>
      </c>
    </row>
    <row r="29" spans="1:26" ht="30" customHeight="1">
      <c r="A29" s="84" t="s">
        <v>416</v>
      </c>
      <c r="B29" s="84" t="s">
        <v>84</v>
      </c>
      <c r="C29" s="84"/>
      <c r="D29" s="84"/>
      <c r="E29" s="84" t="s">
        <v>47</v>
      </c>
      <c r="F29" s="84"/>
      <c r="G29" s="84"/>
      <c r="H29" s="84" t="s">
        <v>85</v>
      </c>
      <c r="I29" s="84"/>
      <c r="J29" s="84"/>
      <c r="K29" s="84" t="s">
        <v>49</v>
      </c>
      <c r="L29" s="84"/>
      <c r="M29" s="84"/>
      <c r="R29" s="99"/>
      <c r="S29" s="99"/>
      <c r="T29" s="99"/>
      <c r="U29" s="99"/>
      <c r="V29" s="99"/>
      <c r="W29" s="99"/>
      <c r="X29" s="99"/>
      <c r="Y29" s="99"/>
      <c r="Z29" s="99"/>
    </row>
    <row r="30" spans="1:26" ht="33" customHeight="1">
      <c r="A30" s="84"/>
      <c r="B30" s="84"/>
      <c r="C30" s="84"/>
      <c r="D30" s="84"/>
      <c r="E30" s="32" t="s">
        <v>50</v>
      </c>
      <c r="F30" s="32" t="s">
        <v>51</v>
      </c>
      <c r="G30" s="32" t="s">
        <v>52</v>
      </c>
      <c r="H30" s="32" t="s">
        <v>50</v>
      </c>
      <c r="I30" s="32" t="s">
        <v>51</v>
      </c>
      <c r="J30" s="32" t="s">
        <v>52</v>
      </c>
      <c r="K30" s="32" t="s">
        <v>50</v>
      </c>
      <c r="L30" s="32" t="s">
        <v>51</v>
      </c>
      <c r="M30" s="32" t="s">
        <v>52</v>
      </c>
      <c r="R30" s="36"/>
      <c r="S30" s="36"/>
      <c r="T30" s="36"/>
      <c r="U30" s="36"/>
      <c r="V30" s="36"/>
      <c r="W30" s="36"/>
      <c r="X30" s="36"/>
      <c r="Y30" s="36"/>
      <c r="Z30" s="36"/>
    </row>
    <row r="31" spans="1:26" ht="15.75">
      <c r="A31" s="32">
        <v>1</v>
      </c>
      <c r="B31" s="84">
        <v>2</v>
      </c>
      <c r="C31" s="84"/>
      <c r="D31" s="84"/>
      <c r="E31" s="32">
        <v>3</v>
      </c>
      <c r="F31" s="32">
        <v>4</v>
      </c>
      <c r="G31" s="32">
        <v>5</v>
      </c>
      <c r="H31" s="32">
        <v>6</v>
      </c>
      <c r="I31" s="32">
        <v>7</v>
      </c>
      <c r="J31" s="32">
        <v>8</v>
      </c>
      <c r="K31" s="32">
        <v>9</v>
      </c>
      <c r="L31" s="32">
        <v>10</v>
      </c>
      <c r="M31" s="32">
        <v>11</v>
      </c>
      <c r="R31" s="36"/>
      <c r="S31" s="36"/>
      <c r="T31" s="36"/>
      <c r="U31" s="36"/>
      <c r="V31" s="36"/>
      <c r="W31" s="36"/>
      <c r="X31" s="36"/>
      <c r="Y31" s="36"/>
      <c r="Z31" s="36"/>
    </row>
    <row r="32" spans="1:26" ht="48.75" customHeight="1">
      <c r="A32" s="32">
        <v>1</v>
      </c>
      <c r="B32" s="108" t="s">
        <v>126</v>
      </c>
      <c r="C32" s="109"/>
      <c r="D32" s="110"/>
      <c r="E32" s="51">
        <v>3474660.1</v>
      </c>
      <c r="F32" s="37"/>
      <c r="G32" s="37">
        <f>E32</f>
        <v>3474660.1</v>
      </c>
      <c r="H32" s="59">
        <v>3364543.7</v>
      </c>
      <c r="I32" s="59"/>
      <c r="J32" s="59">
        <f>H32</f>
        <v>3364543.7</v>
      </c>
      <c r="K32" s="37">
        <f>H32-E32</f>
        <v>-110116.3999999999</v>
      </c>
      <c r="L32" s="37"/>
      <c r="M32" s="37">
        <f>K32</f>
        <v>-110116.3999999999</v>
      </c>
      <c r="R32" s="36"/>
      <c r="S32" s="36"/>
      <c r="T32" s="36"/>
      <c r="U32" s="36"/>
      <c r="V32" s="36"/>
      <c r="W32" s="36"/>
      <c r="X32" s="36"/>
      <c r="Y32" s="36"/>
      <c r="Z32" s="36"/>
    </row>
    <row r="33" spans="1:26" ht="49.5" customHeight="1">
      <c r="A33" s="32">
        <v>2</v>
      </c>
      <c r="B33" s="108" t="s">
        <v>127</v>
      </c>
      <c r="C33" s="109"/>
      <c r="D33" s="110"/>
      <c r="E33" s="51">
        <v>10500</v>
      </c>
      <c r="F33" s="37"/>
      <c r="G33" s="37">
        <f aca="true" t="shared" si="0" ref="G33:G58">E33</f>
        <v>10500</v>
      </c>
      <c r="H33" s="59">
        <v>2500</v>
      </c>
      <c r="I33" s="59"/>
      <c r="J33" s="59">
        <f aca="true" t="shared" si="1" ref="J33:J58">H33</f>
        <v>2500</v>
      </c>
      <c r="K33" s="37">
        <f aca="true" t="shared" si="2" ref="K33:K58">H33-E33</f>
        <v>-8000</v>
      </c>
      <c r="L33" s="37"/>
      <c r="M33" s="37">
        <f aca="true" t="shared" si="3" ref="M33:M58">K33</f>
        <v>-8000</v>
      </c>
      <c r="R33" s="36"/>
      <c r="S33" s="36"/>
      <c r="T33" s="36"/>
      <c r="U33" s="36"/>
      <c r="V33" s="36"/>
      <c r="W33" s="36"/>
      <c r="X33" s="36"/>
      <c r="Y33" s="36"/>
      <c r="Z33" s="36"/>
    </row>
    <row r="34" spans="1:26" ht="32.25" customHeight="1">
      <c r="A34" s="32">
        <v>3</v>
      </c>
      <c r="B34" s="108" t="s">
        <v>128</v>
      </c>
      <c r="C34" s="109"/>
      <c r="D34" s="110"/>
      <c r="E34" s="51">
        <v>53250</v>
      </c>
      <c r="F34" s="37"/>
      <c r="G34" s="37">
        <f t="shared" si="0"/>
        <v>53250</v>
      </c>
      <c r="H34" s="59">
        <v>31000</v>
      </c>
      <c r="I34" s="59"/>
      <c r="J34" s="59">
        <f t="shared" si="1"/>
        <v>31000</v>
      </c>
      <c r="K34" s="37">
        <f t="shared" si="2"/>
        <v>-22250</v>
      </c>
      <c r="L34" s="37"/>
      <c r="M34" s="37">
        <f t="shared" si="3"/>
        <v>-22250</v>
      </c>
      <c r="R34" s="36"/>
      <c r="S34" s="36"/>
      <c r="T34" s="36"/>
      <c r="U34" s="36"/>
      <c r="V34" s="36"/>
      <c r="W34" s="36"/>
      <c r="X34" s="36"/>
      <c r="Y34" s="36"/>
      <c r="Z34" s="36"/>
    </row>
    <row r="35" spans="1:26" ht="65.25" customHeight="1">
      <c r="A35" s="32">
        <v>4</v>
      </c>
      <c r="B35" s="108" t="s">
        <v>129</v>
      </c>
      <c r="C35" s="109"/>
      <c r="D35" s="110"/>
      <c r="E35" s="51">
        <v>380000</v>
      </c>
      <c r="F35" s="37"/>
      <c r="G35" s="37">
        <f t="shared" si="0"/>
        <v>380000</v>
      </c>
      <c r="H35" s="59">
        <v>245453.2</v>
      </c>
      <c r="I35" s="59"/>
      <c r="J35" s="59">
        <f t="shared" si="1"/>
        <v>245453.2</v>
      </c>
      <c r="K35" s="37">
        <f t="shared" si="2"/>
        <v>-134546.8</v>
      </c>
      <c r="L35" s="37"/>
      <c r="M35" s="37">
        <f t="shared" si="3"/>
        <v>-134546.8</v>
      </c>
      <c r="R35" s="36"/>
      <c r="S35" s="36"/>
      <c r="T35" s="36"/>
      <c r="U35" s="36"/>
      <c r="V35" s="36"/>
      <c r="W35" s="36"/>
      <c r="X35" s="36"/>
      <c r="Y35" s="36"/>
      <c r="Z35" s="36"/>
    </row>
    <row r="36" spans="1:26" ht="93.75" customHeight="1">
      <c r="A36" s="32">
        <v>5</v>
      </c>
      <c r="B36" s="108" t="s">
        <v>130</v>
      </c>
      <c r="C36" s="109"/>
      <c r="D36" s="110"/>
      <c r="E36" s="51">
        <v>422240.26</v>
      </c>
      <c r="F36" s="37"/>
      <c r="G36" s="37">
        <f t="shared" si="0"/>
        <v>422240.26</v>
      </c>
      <c r="H36" s="59">
        <v>325975.73</v>
      </c>
      <c r="I36" s="59"/>
      <c r="J36" s="59">
        <f t="shared" si="1"/>
        <v>325975.73</v>
      </c>
      <c r="K36" s="37">
        <f t="shared" si="2"/>
        <v>-96264.53000000003</v>
      </c>
      <c r="L36" s="37"/>
      <c r="M36" s="37">
        <f t="shared" si="3"/>
        <v>-96264.53000000003</v>
      </c>
      <c r="R36" s="36"/>
      <c r="S36" s="36"/>
      <c r="T36" s="36"/>
      <c r="U36" s="36"/>
      <c r="V36" s="36"/>
      <c r="W36" s="36"/>
      <c r="X36" s="36"/>
      <c r="Y36" s="36"/>
      <c r="Z36" s="36"/>
    </row>
    <row r="37" spans="1:26" ht="49.5" customHeight="1">
      <c r="A37" s="32">
        <v>6</v>
      </c>
      <c r="B37" s="108" t="s">
        <v>131</v>
      </c>
      <c r="C37" s="109"/>
      <c r="D37" s="110"/>
      <c r="E37" s="70">
        <v>1485946</v>
      </c>
      <c r="F37" s="37"/>
      <c r="G37" s="37">
        <f t="shared" si="0"/>
        <v>1485946</v>
      </c>
      <c r="H37" s="59">
        <v>1213086.51</v>
      </c>
      <c r="I37" s="59"/>
      <c r="J37" s="59">
        <f t="shared" si="1"/>
        <v>1213086.51</v>
      </c>
      <c r="K37" s="37">
        <f t="shared" si="2"/>
        <v>-272859.49</v>
      </c>
      <c r="L37" s="37"/>
      <c r="M37" s="37">
        <f t="shared" si="3"/>
        <v>-272859.49</v>
      </c>
      <c r="R37" s="36"/>
      <c r="S37" s="36"/>
      <c r="T37" s="36"/>
      <c r="U37" s="36"/>
      <c r="V37" s="36"/>
      <c r="W37" s="36"/>
      <c r="X37" s="36"/>
      <c r="Y37" s="36"/>
      <c r="Z37" s="36"/>
    </row>
    <row r="38" spans="1:26" ht="115.5" customHeight="1">
      <c r="A38" s="45">
        <v>7</v>
      </c>
      <c r="B38" s="126" t="s">
        <v>383</v>
      </c>
      <c r="C38" s="127"/>
      <c r="D38" s="128"/>
      <c r="E38" s="59">
        <v>54000</v>
      </c>
      <c r="F38" s="44"/>
      <c r="G38" s="44">
        <f t="shared" si="0"/>
        <v>54000</v>
      </c>
      <c r="H38" s="59">
        <v>0</v>
      </c>
      <c r="I38" s="59"/>
      <c r="J38" s="59">
        <f t="shared" si="1"/>
        <v>0</v>
      </c>
      <c r="K38" s="44">
        <f t="shared" si="2"/>
        <v>-54000</v>
      </c>
      <c r="L38" s="44"/>
      <c r="M38" s="44">
        <f t="shared" si="3"/>
        <v>-54000</v>
      </c>
      <c r="N38" s="69"/>
      <c r="R38" s="36"/>
      <c r="S38" s="36"/>
      <c r="T38" s="36"/>
      <c r="U38" s="36"/>
      <c r="V38" s="36"/>
      <c r="W38" s="36"/>
      <c r="X38" s="36"/>
      <c r="Y38" s="36"/>
      <c r="Z38" s="36"/>
    </row>
    <row r="39" spans="1:26" ht="38.25" customHeight="1">
      <c r="A39" s="43">
        <v>8</v>
      </c>
      <c r="B39" s="108" t="s">
        <v>132</v>
      </c>
      <c r="C39" s="109"/>
      <c r="D39" s="110"/>
      <c r="E39" s="51">
        <v>60000</v>
      </c>
      <c r="F39" s="37"/>
      <c r="G39" s="37">
        <f t="shared" si="0"/>
        <v>60000</v>
      </c>
      <c r="H39" s="59">
        <v>37000</v>
      </c>
      <c r="I39" s="59"/>
      <c r="J39" s="59">
        <f t="shared" si="1"/>
        <v>37000</v>
      </c>
      <c r="K39" s="37">
        <f t="shared" si="2"/>
        <v>-23000</v>
      </c>
      <c r="L39" s="37"/>
      <c r="M39" s="37">
        <f t="shared" si="3"/>
        <v>-23000</v>
      </c>
      <c r="R39" s="36"/>
      <c r="S39" s="36"/>
      <c r="T39" s="36"/>
      <c r="U39" s="36"/>
      <c r="V39" s="36"/>
      <c r="W39" s="36"/>
      <c r="X39" s="36"/>
      <c r="Y39" s="36"/>
      <c r="Z39" s="36"/>
    </row>
    <row r="40" spans="1:26" ht="96" customHeight="1">
      <c r="A40" s="43">
        <v>9</v>
      </c>
      <c r="B40" s="108" t="s">
        <v>133</v>
      </c>
      <c r="C40" s="109"/>
      <c r="D40" s="110"/>
      <c r="E40" s="51">
        <v>50000</v>
      </c>
      <c r="F40" s="37"/>
      <c r="G40" s="37">
        <f t="shared" si="0"/>
        <v>50000</v>
      </c>
      <c r="H40" s="59">
        <v>15000</v>
      </c>
      <c r="I40" s="59"/>
      <c r="J40" s="59">
        <f t="shared" si="1"/>
        <v>15000</v>
      </c>
      <c r="K40" s="37">
        <f t="shared" si="2"/>
        <v>-35000</v>
      </c>
      <c r="L40" s="37"/>
      <c r="M40" s="37">
        <f t="shared" si="3"/>
        <v>-35000</v>
      </c>
      <c r="R40" s="36"/>
      <c r="S40" s="36"/>
      <c r="T40" s="36"/>
      <c r="U40" s="36"/>
      <c r="V40" s="36"/>
      <c r="W40" s="36"/>
      <c r="X40" s="36"/>
      <c r="Y40" s="36"/>
      <c r="Z40" s="36"/>
    </row>
    <row r="41" spans="1:26" ht="54" customHeight="1">
      <c r="A41" s="43">
        <v>10</v>
      </c>
      <c r="B41" s="108" t="s">
        <v>134</v>
      </c>
      <c r="C41" s="109"/>
      <c r="D41" s="110"/>
      <c r="E41" s="51">
        <v>4000000</v>
      </c>
      <c r="F41" s="37"/>
      <c r="G41" s="37">
        <f t="shared" si="0"/>
        <v>4000000</v>
      </c>
      <c r="H41" s="59">
        <v>3993000</v>
      </c>
      <c r="I41" s="59"/>
      <c r="J41" s="59">
        <f t="shared" si="1"/>
        <v>3993000</v>
      </c>
      <c r="K41" s="37">
        <f t="shared" si="2"/>
        <v>-7000</v>
      </c>
      <c r="L41" s="37"/>
      <c r="M41" s="37">
        <f t="shared" si="3"/>
        <v>-7000</v>
      </c>
      <c r="R41" s="36"/>
      <c r="S41" s="36"/>
      <c r="T41" s="36"/>
      <c r="U41" s="36"/>
      <c r="V41" s="36"/>
      <c r="W41" s="36"/>
      <c r="X41" s="36"/>
      <c r="Y41" s="36"/>
      <c r="Z41" s="36"/>
    </row>
    <row r="42" spans="1:26" ht="51" customHeight="1">
      <c r="A42" s="43">
        <v>11</v>
      </c>
      <c r="B42" s="108" t="s">
        <v>135</v>
      </c>
      <c r="C42" s="109"/>
      <c r="D42" s="110"/>
      <c r="E42" s="51">
        <v>183120</v>
      </c>
      <c r="F42" s="37"/>
      <c r="G42" s="37">
        <f t="shared" si="0"/>
        <v>183120</v>
      </c>
      <c r="H42" s="59">
        <v>183120</v>
      </c>
      <c r="I42" s="59"/>
      <c r="J42" s="59">
        <f t="shared" si="1"/>
        <v>183120</v>
      </c>
      <c r="K42" s="37">
        <f t="shared" si="2"/>
        <v>0</v>
      </c>
      <c r="L42" s="37"/>
      <c r="M42" s="37">
        <f t="shared" si="3"/>
        <v>0</v>
      </c>
      <c r="R42" s="36"/>
      <c r="S42" s="36"/>
      <c r="T42" s="36"/>
      <c r="U42" s="36"/>
      <c r="V42" s="36"/>
      <c r="W42" s="36"/>
      <c r="X42" s="36"/>
      <c r="Y42" s="36"/>
      <c r="Z42" s="36"/>
    </row>
    <row r="43" spans="1:26" ht="51" customHeight="1">
      <c r="A43" s="43">
        <v>12</v>
      </c>
      <c r="B43" s="108" t="s">
        <v>143</v>
      </c>
      <c r="C43" s="109"/>
      <c r="D43" s="110"/>
      <c r="E43" s="51">
        <v>21000</v>
      </c>
      <c r="F43" s="37"/>
      <c r="G43" s="37">
        <f t="shared" si="0"/>
        <v>21000</v>
      </c>
      <c r="H43" s="59">
        <v>5000</v>
      </c>
      <c r="I43" s="59"/>
      <c r="J43" s="59">
        <f t="shared" si="1"/>
        <v>5000</v>
      </c>
      <c r="K43" s="37">
        <f t="shared" si="2"/>
        <v>-16000</v>
      </c>
      <c r="L43" s="37"/>
      <c r="M43" s="37">
        <f t="shared" si="3"/>
        <v>-16000</v>
      </c>
      <c r="R43" s="36"/>
      <c r="S43" s="36"/>
      <c r="T43" s="36"/>
      <c r="U43" s="36"/>
      <c r="V43" s="36"/>
      <c r="W43" s="36"/>
      <c r="X43" s="36"/>
      <c r="Y43" s="36"/>
      <c r="Z43" s="36"/>
    </row>
    <row r="44" spans="1:26" ht="66" customHeight="1">
      <c r="A44" s="43">
        <v>13</v>
      </c>
      <c r="B44" s="108" t="s">
        <v>144</v>
      </c>
      <c r="C44" s="109"/>
      <c r="D44" s="110"/>
      <c r="E44" s="51">
        <v>40000</v>
      </c>
      <c r="F44" s="37"/>
      <c r="G44" s="37">
        <f t="shared" si="0"/>
        <v>40000</v>
      </c>
      <c r="H44" s="59">
        <v>20000</v>
      </c>
      <c r="I44" s="59"/>
      <c r="J44" s="59">
        <f t="shared" si="1"/>
        <v>20000</v>
      </c>
      <c r="K44" s="37">
        <f t="shared" si="2"/>
        <v>-20000</v>
      </c>
      <c r="L44" s="37"/>
      <c r="M44" s="37">
        <f t="shared" si="3"/>
        <v>-20000</v>
      </c>
      <c r="R44" s="36"/>
      <c r="S44" s="36"/>
      <c r="T44" s="36"/>
      <c r="U44" s="36"/>
      <c r="V44" s="36"/>
      <c r="W44" s="36"/>
      <c r="X44" s="36"/>
      <c r="Y44" s="36"/>
      <c r="Z44" s="36"/>
    </row>
    <row r="45" spans="1:26" ht="66" customHeight="1">
      <c r="A45" s="54">
        <v>14</v>
      </c>
      <c r="B45" s="108" t="s">
        <v>371</v>
      </c>
      <c r="C45" s="109"/>
      <c r="D45" s="110"/>
      <c r="E45" s="51">
        <v>40000</v>
      </c>
      <c r="F45" s="37"/>
      <c r="G45" s="37">
        <f t="shared" si="0"/>
        <v>40000</v>
      </c>
      <c r="H45" s="59">
        <v>20000</v>
      </c>
      <c r="I45" s="59"/>
      <c r="J45" s="59">
        <f t="shared" si="1"/>
        <v>20000</v>
      </c>
      <c r="K45" s="37">
        <f t="shared" si="2"/>
        <v>-20000</v>
      </c>
      <c r="L45" s="37"/>
      <c r="M45" s="37">
        <f t="shared" si="3"/>
        <v>-20000</v>
      </c>
      <c r="R45" s="55"/>
      <c r="S45" s="55"/>
      <c r="T45" s="55"/>
      <c r="U45" s="55"/>
      <c r="V45" s="55"/>
      <c r="W45" s="55"/>
      <c r="X45" s="55"/>
      <c r="Y45" s="55"/>
      <c r="Z45" s="55"/>
    </row>
    <row r="46" spans="1:26" ht="48" customHeight="1">
      <c r="A46" s="46">
        <v>15</v>
      </c>
      <c r="B46" s="108" t="s">
        <v>364</v>
      </c>
      <c r="C46" s="109"/>
      <c r="D46" s="110"/>
      <c r="E46" s="51">
        <v>180200</v>
      </c>
      <c r="F46" s="37"/>
      <c r="G46" s="37">
        <f t="shared" si="0"/>
        <v>180200</v>
      </c>
      <c r="H46" s="59">
        <v>129030</v>
      </c>
      <c r="I46" s="59"/>
      <c r="J46" s="59">
        <f>H46</f>
        <v>129030</v>
      </c>
      <c r="K46" s="37">
        <f t="shared" si="2"/>
        <v>-51170</v>
      </c>
      <c r="L46" s="37"/>
      <c r="M46" s="37">
        <f t="shared" si="3"/>
        <v>-51170</v>
      </c>
      <c r="R46" s="47"/>
      <c r="S46" s="47"/>
      <c r="T46" s="47"/>
      <c r="U46" s="47"/>
      <c r="V46" s="47"/>
      <c r="W46" s="47"/>
      <c r="X46" s="47"/>
      <c r="Y46" s="47"/>
      <c r="Z46" s="47"/>
    </row>
    <row r="47" spans="1:26" ht="37.5" customHeight="1">
      <c r="A47" s="43">
        <v>16</v>
      </c>
      <c r="B47" s="108" t="s">
        <v>136</v>
      </c>
      <c r="C47" s="109"/>
      <c r="D47" s="110"/>
      <c r="E47" s="51">
        <v>60000</v>
      </c>
      <c r="F47" s="37"/>
      <c r="G47" s="37">
        <f t="shared" si="0"/>
        <v>60000</v>
      </c>
      <c r="H47" s="59">
        <v>15000</v>
      </c>
      <c r="I47" s="59"/>
      <c r="J47" s="59">
        <f t="shared" si="1"/>
        <v>15000</v>
      </c>
      <c r="K47" s="37">
        <f t="shared" si="2"/>
        <v>-45000</v>
      </c>
      <c r="L47" s="37"/>
      <c r="M47" s="37">
        <f t="shared" si="3"/>
        <v>-45000</v>
      </c>
      <c r="R47" s="36"/>
      <c r="S47" s="36"/>
      <c r="T47" s="36"/>
      <c r="U47" s="36"/>
      <c r="V47" s="36"/>
      <c r="W47" s="36"/>
      <c r="X47" s="36"/>
      <c r="Y47" s="36"/>
      <c r="Z47" s="36"/>
    </row>
    <row r="48" spans="1:26" ht="78.75" customHeight="1">
      <c r="A48" s="43">
        <v>17</v>
      </c>
      <c r="B48" s="108" t="s">
        <v>137</v>
      </c>
      <c r="C48" s="109"/>
      <c r="D48" s="110"/>
      <c r="E48" s="51">
        <v>400000</v>
      </c>
      <c r="F48" s="37"/>
      <c r="G48" s="37">
        <f t="shared" si="0"/>
        <v>400000</v>
      </c>
      <c r="H48" s="59">
        <v>100000</v>
      </c>
      <c r="I48" s="59"/>
      <c r="J48" s="59">
        <f t="shared" si="1"/>
        <v>100000</v>
      </c>
      <c r="K48" s="37">
        <f t="shared" si="2"/>
        <v>-300000</v>
      </c>
      <c r="L48" s="37"/>
      <c r="M48" s="37">
        <f t="shared" si="3"/>
        <v>-300000</v>
      </c>
      <c r="R48" s="36"/>
      <c r="S48" s="36"/>
      <c r="T48" s="36"/>
      <c r="U48" s="36"/>
      <c r="V48" s="36"/>
      <c r="W48" s="36"/>
      <c r="X48" s="36"/>
      <c r="Y48" s="36"/>
      <c r="Z48" s="36"/>
    </row>
    <row r="49" spans="1:26" ht="79.5" customHeight="1">
      <c r="A49" s="43">
        <v>18</v>
      </c>
      <c r="B49" s="108" t="s">
        <v>138</v>
      </c>
      <c r="C49" s="109"/>
      <c r="D49" s="110"/>
      <c r="E49" s="51">
        <v>500000</v>
      </c>
      <c r="F49" s="37"/>
      <c r="G49" s="37">
        <f t="shared" si="0"/>
        <v>500000</v>
      </c>
      <c r="H49" s="59">
        <v>475000</v>
      </c>
      <c r="I49" s="59"/>
      <c r="J49" s="59">
        <f t="shared" si="1"/>
        <v>475000</v>
      </c>
      <c r="K49" s="37">
        <f t="shared" si="2"/>
        <v>-25000</v>
      </c>
      <c r="L49" s="37"/>
      <c r="M49" s="37">
        <f t="shared" si="3"/>
        <v>-25000</v>
      </c>
      <c r="R49" s="36"/>
      <c r="S49" s="36"/>
      <c r="T49" s="36"/>
      <c r="U49" s="36"/>
      <c r="V49" s="36"/>
      <c r="W49" s="36"/>
      <c r="X49" s="36"/>
      <c r="Y49" s="36"/>
      <c r="Z49" s="36"/>
    </row>
    <row r="50" spans="1:26" ht="67.5" customHeight="1">
      <c r="A50" s="45">
        <v>19</v>
      </c>
      <c r="B50" s="126" t="s">
        <v>384</v>
      </c>
      <c r="C50" s="127"/>
      <c r="D50" s="128"/>
      <c r="E50" s="59">
        <v>15000</v>
      </c>
      <c r="F50" s="44"/>
      <c r="G50" s="44">
        <f t="shared" si="0"/>
        <v>15000</v>
      </c>
      <c r="H50" s="59">
        <v>0</v>
      </c>
      <c r="I50" s="59"/>
      <c r="J50" s="59">
        <f t="shared" si="1"/>
        <v>0</v>
      </c>
      <c r="K50" s="44">
        <f t="shared" si="2"/>
        <v>-15000</v>
      </c>
      <c r="L50" s="44"/>
      <c r="M50" s="44">
        <f t="shared" si="3"/>
        <v>-15000</v>
      </c>
      <c r="R50" s="36"/>
      <c r="S50" s="36"/>
      <c r="T50" s="36"/>
      <c r="U50" s="36"/>
      <c r="V50" s="36"/>
      <c r="W50" s="36"/>
      <c r="X50" s="36"/>
      <c r="Y50" s="36"/>
      <c r="Z50" s="36"/>
    </row>
    <row r="51" spans="1:26" ht="81.75" customHeight="1">
      <c r="A51" s="43">
        <v>20</v>
      </c>
      <c r="B51" s="108" t="s">
        <v>139</v>
      </c>
      <c r="C51" s="109"/>
      <c r="D51" s="110"/>
      <c r="E51" s="51">
        <f>18000+17982</f>
        <v>35982</v>
      </c>
      <c r="F51" s="37"/>
      <c r="G51" s="37">
        <f t="shared" si="0"/>
        <v>35982</v>
      </c>
      <c r="H51" s="59">
        <v>35964</v>
      </c>
      <c r="I51" s="59"/>
      <c r="J51" s="59">
        <f t="shared" si="1"/>
        <v>35964</v>
      </c>
      <c r="K51" s="37">
        <f t="shared" si="2"/>
        <v>-18</v>
      </c>
      <c r="L51" s="37"/>
      <c r="M51" s="37">
        <f t="shared" si="3"/>
        <v>-18</v>
      </c>
      <c r="R51" s="36"/>
      <c r="S51" s="36"/>
      <c r="T51" s="36"/>
      <c r="U51" s="36"/>
      <c r="V51" s="36"/>
      <c r="W51" s="36"/>
      <c r="X51" s="36"/>
      <c r="Y51" s="36"/>
      <c r="Z51" s="36"/>
    </row>
    <row r="52" spans="1:26" ht="36" customHeight="1">
      <c r="A52" s="43">
        <v>21</v>
      </c>
      <c r="B52" s="108" t="s">
        <v>140</v>
      </c>
      <c r="C52" s="109"/>
      <c r="D52" s="110"/>
      <c r="E52" s="51">
        <v>2400000</v>
      </c>
      <c r="F52" s="37"/>
      <c r="G52" s="37">
        <f t="shared" si="0"/>
        <v>2400000</v>
      </c>
      <c r="H52" s="59">
        <v>2270000</v>
      </c>
      <c r="I52" s="59"/>
      <c r="J52" s="59">
        <f t="shared" si="1"/>
        <v>2270000</v>
      </c>
      <c r="K52" s="37">
        <f t="shared" si="2"/>
        <v>-130000</v>
      </c>
      <c r="L52" s="37"/>
      <c r="M52" s="37">
        <f t="shared" si="3"/>
        <v>-130000</v>
      </c>
      <c r="R52" s="36"/>
      <c r="S52" s="36"/>
      <c r="T52" s="36"/>
      <c r="U52" s="36"/>
      <c r="V52" s="36"/>
      <c r="W52" s="36"/>
      <c r="X52" s="36"/>
      <c r="Y52" s="36"/>
      <c r="Z52" s="36"/>
    </row>
    <row r="53" spans="1:26" ht="39" customHeight="1">
      <c r="A53" s="43">
        <v>22</v>
      </c>
      <c r="B53" s="108" t="s">
        <v>141</v>
      </c>
      <c r="C53" s="109"/>
      <c r="D53" s="110"/>
      <c r="E53" s="51">
        <v>1856619</v>
      </c>
      <c r="F53" s="37"/>
      <c r="G53" s="37">
        <f t="shared" si="0"/>
        <v>1856619</v>
      </c>
      <c r="H53" s="59">
        <v>1372000</v>
      </c>
      <c r="I53" s="59"/>
      <c r="J53" s="59">
        <f t="shared" si="1"/>
        <v>1372000</v>
      </c>
      <c r="K53" s="37">
        <f t="shared" si="2"/>
        <v>-484619</v>
      </c>
      <c r="L53" s="37"/>
      <c r="M53" s="37">
        <f t="shared" si="3"/>
        <v>-484619</v>
      </c>
      <c r="R53" s="36"/>
      <c r="S53" s="36"/>
      <c r="T53" s="36"/>
      <c r="U53" s="36"/>
      <c r="V53" s="36"/>
      <c r="W53" s="36"/>
      <c r="X53" s="36"/>
      <c r="Y53" s="36"/>
      <c r="Z53" s="36"/>
    </row>
    <row r="54" spans="1:26" ht="47.25" customHeight="1">
      <c r="A54" s="43">
        <v>23</v>
      </c>
      <c r="B54" s="108" t="s">
        <v>142</v>
      </c>
      <c r="C54" s="109"/>
      <c r="D54" s="110"/>
      <c r="E54" s="51">
        <v>67218</v>
      </c>
      <c r="F54" s="37"/>
      <c r="G54" s="37">
        <f t="shared" si="0"/>
        <v>67218</v>
      </c>
      <c r="H54" s="59">
        <v>9270.8</v>
      </c>
      <c r="I54" s="59"/>
      <c r="J54" s="59">
        <f t="shared" si="1"/>
        <v>9270.8</v>
      </c>
      <c r="K54" s="37">
        <f t="shared" si="2"/>
        <v>-57947.2</v>
      </c>
      <c r="L54" s="37"/>
      <c r="M54" s="37">
        <f t="shared" si="3"/>
        <v>-57947.2</v>
      </c>
      <c r="R54" s="36"/>
      <c r="S54" s="36"/>
      <c r="T54" s="36"/>
      <c r="U54" s="36"/>
      <c r="V54" s="36"/>
      <c r="W54" s="36"/>
      <c r="X54" s="36"/>
      <c r="Y54" s="36"/>
      <c r="Z54" s="36"/>
    </row>
    <row r="55" spans="1:26" ht="125.25" customHeight="1">
      <c r="A55" s="43">
        <v>24</v>
      </c>
      <c r="B55" s="108" t="s">
        <v>145</v>
      </c>
      <c r="C55" s="109"/>
      <c r="D55" s="110"/>
      <c r="E55" s="51">
        <v>154256</v>
      </c>
      <c r="F55" s="37"/>
      <c r="G55" s="37">
        <f t="shared" si="0"/>
        <v>154256</v>
      </c>
      <c r="H55" s="59">
        <v>0</v>
      </c>
      <c r="I55" s="59"/>
      <c r="J55" s="59">
        <f t="shared" si="1"/>
        <v>0</v>
      </c>
      <c r="K55" s="37">
        <f t="shared" si="2"/>
        <v>-154256</v>
      </c>
      <c r="L55" s="37"/>
      <c r="M55" s="37">
        <f t="shared" si="3"/>
        <v>-154256</v>
      </c>
      <c r="R55" s="36"/>
      <c r="S55" s="36"/>
      <c r="T55" s="36"/>
      <c r="U55" s="36"/>
      <c r="V55" s="36"/>
      <c r="W55" s="36"/>
      <c r="X55" s="36"/>
      <c r="Y55" s="36"/>
      <c r="Z55" s="36"/>
    </row>
    <row r="56" spans="1:26" ht="128.25" customHeight="1">
      <c r="A56" s="66">
        <v>25</v>
      </c>
      <c r="B56" s="108" t="s">
        <v>414</v>
      </c>
      <c r="C56" s="109"/>
      <c r="D56" s="110"/>
      <c r="E56" s="51">
        <v>10000000</v>
      </c>
      <c r="F56" s="37"/>
      <c r="G56" s="37">
        <f t="shared" si="0"/>
        <v>10000000</v>
      </c>
      <c r="H56" s="51">
        <v>10000000</v>
      </c>
      <c r="I56" s="59"/>
      <c r="J56" s="59">
        <f t="shared" si="1"/>
        <v>10000000</v>
      </c>
      <c r="K56" s="37">
        <f>H56-E56</f>
        <v>0</v>
      </c>
      <c r="L56" s="37"/>
      <c r="M56" s="37">
        <f t="shared" si="3"/>
        <v>0</v>
      </c>
      <c r="R56" s="67"/>
      <c r="S56" s="67"/>
      <c r="T56" s="67"/>
      <c r="U56" s="67"/>
      <c r="V56" s="67"/>
      <c r="W56" s="67"/>
      <c r="X56" s="67"/>
      <c r="Y56" s="67"/>
      <c r="Z56" s="67"/>
    </row>
    <row r="57" spans="1:26" ht="61.5" customHeight="1">
      <c r="A57" s="43">
        <v>26</v>
      </c>
      <c r="B57" s="108" t="s">
        <v>146</v>
      </c>
      <c r="C57" s="109"/>
      <c r="D57" s="110"/>
      <c r="E57" s="51">
        <v>528000</v>
      </c>
      <c r="F57" s="37"/>
      <c r="G57" s="37">
        <f t="shared" si="0"/>
        <v>528000</v>
      </c>
      <c r="H57" s="59">
        <v>402500</v>
      </c>
      <c r="I57" s="59"/>
      <c r="J57" s="59">
        <f t="shared" si="1"/>
        <v>402500</v>
      </c>
      <c r="K57" s="37">
        <f>H57-E57</f>
        <v>-125500</v>
      </c>
      <c r="L57" s="37"/>
      <c r="M57" s="37">
        <f t="shared" si="3"/>
        <v>-125500</v>
      </c>
      <c r="R57" s="36"/>
      <c r="S57" s="36"/>
      <c r="T57" s="36"/>
      <c r="U57" s="36"/>
      <c r="V57" s="36"/>
      <c r="W57" s="36"/>
      <c r="X57" s="36"/>
      <c r="Y57" s="36"/>
      <c r="Z57" s="36"/>
    </row>
    <row r="58" spans="1:26" ht="126" customHeight="1">
      <c r="A58" s="43">
        <v>27</v>
      </c>
      <c r="B58" s="108" t="s">
        <v>147</v>
      </c>
      <c r="C58" s="109"/>
      <c r="D58" s="110"/>
      <c r="E58" s="51">
        <v>62500</v>
      </c>
      <c r="F58" s="37"/>
      <c r="G58" s="37">
        <f t="shared" si="0"/>
        <v>62500</v>
      </c>
      <c r="H58" s="59">
        <v>62500</v>
      </c>
      <c r="I58" s="59"/>
      <c r="J58" s="59">
        <f t="shared" si="1"/>
        <v>62500</v>
      </c>
      <c r="K58" s="37">
        <f t="shared" si="2"/>
        <v>0</v>
      </c>
      <c r="L58" s="37"/>
      <c r="M58" s="37">
        <f t="shared" si="3"/>
        <v>0</v>
      </c>
      <c r="R58" s="36"/>
      <c r="S58" s="36"/>
      <c r="T58" s="36"/>
      <c r="U58" s="36"/>
      <c r="V58" s="36"/>
      <c r="W58" s="36"/>
      <c r="X58" s="36"/>
      <c r="Y58" s="36"/>
      <c r="Z58" s="36"/>
    </row>
    <row r="59" spans="1:26" ht="15.75">
      <c r="A59" s="32"/>
      <c r="B59" s="84" t="s">
        <v>25</v>
      </c>
      <c r="C59" s="84"/>
      <c r="D59" s="84"/>
      <c r="E59" s="37">
        <f aca="true" t="shared" si="4" ref="E59:M59">SUM(E32:E58)</f>
        <v>26534491.36</v>
      </c>
      <c r="F59" s="37">
        <f t="shared" si="4"/>
        <v>0</v>
      </c>
      <c r="G59" s="37">
        <f t="shared" si="4"/>
        <v>26534491.36</v>
      </c>
      <c r="H59" s="51">
        <f t="shared" si="4"/>
        <v>24326943.94</v>
      </c>
      <c r="I59" s="51">
        <f t="shared" si="4"/>
        <v>0</v>
      </c>
      <c r="J59" s="51">
        <f t="shared" si="4"/>
        <v>24326943.94</v>
      </c>
      <c r="K59" s="37">
        <f t="shared" si="4"/>
        <v>-2207547.42</v>
      </c>
      <c r="L59" s="37">
        <f t="shared" si="4"/>
        <v>0</v>
      </c>
      <c r="M59" s="37">
        <f t="shared" si="4"/>
        <v>-2207547.42</v>
      </c>
      <c r="R59" s="36"/>
      <c r="S59" s="36"/>
      <c r="T59" s="36"/>
      <c r="U59" s="36"/>
      <c r="V59" s="36"/>
      <c r="W59" s="36"/>
      <c r="X59" s="36"/>
      <c r="Y59" s="36"/>
      <c r="Z59" s="36"/>
    </row>
    <row r="60" spans="1:13" ht="144" customHeight="1">
      <c r="A60" s="122" t="s">
        <v>427</v>
      </c>
      <c r="B60" s="123"/>
      <c r="C60" s="123"/>
      <c r="D60" s="123"/>
      <c r="E60" s="123"/>
      <c r="F60" s="123"/>
      <c r="G60" s="123"/>
      <c r="H60" s="123"/>
      <c r="I60" s="123"/>
      <c r="J60" s="123"/>
      <c r="K60" s="123"/>
      <c r="L60" s="123"/>
      <c r="M60" s="123"/>
    </row>
    <row r="61" spans="1:13" ht="15.75">
      <c r="A61" s="124"/>
      <c r="B61" s="124"/>
      <c r="C61" s="124"/>
      <c r="D61" s="124"/>
      <c r="E61" s="124"/>
      <c r="F61" s="124"/>
      <c r="G61" s="124"/>
      <c r="H61" s="124"/>
      <c r="I61" s="124"/>
      <c r="J61" s="124"/>
      <c r="K61" s="124"/>
      <c r="L61" s="124"/>
      <c r="M61" s="124"/>
    </row>
    <row r="62" spans="1:13" ht="33" customHeight="1">
      <c r="A62" s="85" t="s">
        <v>87</v>
      </c>
      <c r="B62" s="85"/>
      <c r="C62" s="85"/>
      <c r="D62" s="85"/>
      <c r="E62" s="85"/>
      <c r="F62" s="85"/>
      <c r="G62" s="85"/>
      <c r="H62" s="85"/>
      <c r="I62" s="85"/>
      <c r="J62" s="85"/>
      <c r="K62" s="85"/>
      <c r="L62" s="85"/>
      <c r="M62" s="85"/>
    </row>
    <row r="63" spans="1:13" ht="15.75">
      <c r="A63" s="4"/>
      <c r="M63" s="38" t="s">
        <v>71</v>
      </c>
    </row>
    <row r="64" spans="1:13" ht="31.5" customHeight="1">
      <c r="A64" s="84" t="s">
        <v>17</v>
      </c>
      <c r="B64" s="84" t="s">
        <v>88</v>
      </c>
      <c r="C64" s="84"/>
      <c r="D64" s="84"/>
      <c r="E64" s="84" t="s">
        <v>47</v>
      </c>
      <c r="F64" s="84"/>
      <c r="G64" s="84"/>
      <c r="H64" s="84" t="s">
        <v>85</v>
      </c>
      <c r="I64" s="84"/>
      <c r="J64" s="84"/>
      <c r="K64" s="84" t="s">
        <v>49</v>
      </c>
      <c r="L64" s="84"/>
      <c r="M64" s="84"/>
    </row>
    <row r="65" spans="1:13" ht="33.75" customHeight="1">
      <c r="A65" s="84"/>
      <c r="B65" s="84"/>
      <c r="C65" s="84"/>
      <c r="D65" s="84"/>
      <c r="E65" s="32" t="s">
        <v>50</v>
      </c>
      <c r="F65" s="32" t="s">
        <v>51</v>
      </c>
      <c r="G65" s="32" t="s">
        <v>52</v>
      </c>
      <c r="H65" s="32" t="s">
        <v>50</v>
      </c>
      <c r="I65" s="32" t="s">
        <v>51</v>
      </c>
      <c r="J65" s="32" t="s">
        <v>52</v>
      </c>
      <c r="K65" s="32" t="s">
        <v>50</v>
      </c>
      <c r="L65" s="32" t="s">
        <v>51</v>
      </c>
      <c r="M65" s="32" t="s">
        <v>52</v>
      </c>
    </row>
    <row r="66" spans="1:13" ht="15.75">
      <c r="A66" s="32">
        <v>1</v>
      </c>
      <c r="B66" s="84">
        <v>2</v>
      </c>
      <c r="C66" s="84"/>
      <c r="D66" s="84"/>
      <c r="E66" s="32">
        <v>3</v>
      </c>
      <c r="F66" s="32">
        <v>4</v>
      </c>
      <c r="G66" s="32">
        <v>5</v>
      </c>
      <c r="H66" s="32">
        <v>6</v>
      </c>
      <c r="I66" s="32">
        <v>7</v>
      </c>
      <c r="J66" s="32">
        <v>8</v>
      </c>
      <c r="K66" s="32">
        <v>9</v>
      </c>
      <c r="L66" s="32">
        <v>10</v>
      </c>
      <c r="M66" s="32">
        <v>11</v>
      </c>
    </row>
    <row r="67" spans="1:14" ht="30" customHeight="1">
      <c r="A67" s="32">
        <v>1</v>
      </c>
      <c r="B67" s="108" t="s">
        <v>115</v>
      </c>
      <c r="C67" s="109"/>
      <c r="D67" s="110"/>
      <c r="E67" s="37">
        <f>SUM(E32:E45)</f>
        <v>10274716.36</v>
      </c>
      <c r="F67" s="32"/>
      <c r="G67" s="37">
        <f aca="true" t="shared" si="5" ref="G67:G72">E67</f>
        <v>10274716.36</v>
      </c>
      <c r="H67" s="59">
        <f>SUM(H32:H45)</f>
        <v>9455679.14</v>
      </c>
      <c r="I67" s="59"/>
      <c r="J67" s="59">
        <f aca="true" t="shared" si="6" ref="J67:J72">H67</f>
        <v>9455679.14</v>
      </c>
      <c r="K67" s="37">
        <f aca="true" t="shared" si="7" ref="K67:K72">H67-E67</f>
        <v>-819037.2199999988</v>
      </c>
      <c r="L67" s="37"/>
      <c r="M67" s="37">
        <f aca="true" t="shared" si="8" ref="M67:M72">K67</f>
        <v>-819037.2199999988</v>
      </c>
      <c r="N67" s="74"/>
    </row>
    <row r="68" spans="1:14" ht="111.75" customHeight="1">
      <c r="A68" s="32">
        <v>2</v>
      </c>
      <c r="B68" s="108" t="s">
        <v>116</v>
      </c>
      <c r="C68" s="109"/>
      <c r="D68" s="110"/>
      <c r="E68" s="37">
        <f>E47+E48+E49+E50+E51+E52+E53+E54+E55+E56-18000</f>
        <v>15471075</v>
      </c>
      <c r="F68" s="32"/>
      <c r="G68" s="37">
        <f t="shared" si="5"/>
        <v>15471075</v>
      </c>
      <c r="H68" s="59">
        <f>H47+H48+H49+H50+H51+H52+H53+H54+H55+H56-17982</f>
        <v>14259252.8</v>
      </c>
      <c r="I68" s="59"/>
      <c r="J68" s="59">
        <f t="shared" si="6"/>
        <v>14259252.8</v>
      </c>
      <c r="K68" s="37">
        <f t="shared" si="7"/>
        <v>-1211822.1999999993</v>
      </c>
      <c r="L68" s="37"/>
      <c r="M68" s="37">
        <f t="shared" si="8"/>
        <v>-1211822.1999999993</v>
      </c>
      <c r="N68" s="74"/>
    </row>
    <row r="69" spans="1:14" ht="31.5" customHeight="1">
      <c r="A69" s="32">
        <v>3</v>
      </c>
      <c r="B69" s="108" t="s">
        <v>148</v>
      </c>
      <c r="C69" s="109"/>
      <c r="D69" s="110"/>
      <c r="E69" s="37">
        <f>SUM(E57:E58)</f>
        <v>590500</v>
      </c>
      <c r="F69" s="32"/>
      <c r="G69" s="37">
        <f t="shared" si="5"/>
        <v>590500</v>
      </c>
      <c r="H69" s="59">
        <f>SUM(H57:H58)</f>
        <v>465000</v>
      </c>
      <c r="I69" s="59"/>
      <c r="J69" s="59">
        <f t="shared" si="6"/>
        <v>465000</v>
      </c>
      <c r="K69" s="37">
        <f t="shared" si="7"/>
        <v>-125500</v>
      </c>
      <c r="L69" s="37"/>
      <c r="M69" s="37">
        <f t="shared" si="8"/>
        <v>-125500</v>
      </c>
      <c r="N69" s="74"/>
    </row>
    <row r="70" spans="1:14" ht="109.5" customHeight="1">
      <c r="A70" s="46">
        <v>4</v>
      </c>
      <c r="B70" s="108" t="s">
        <v>365</v>
      </c>
      <c r="C70" s="109"/>
      <c r="D70" s="110"/>
      <c r="E70" s="37">
        <v>18000</v>
      </c>
      <c r="F70" s="46"/>
      <c r="G70" s="37">
        <f t="shared" si="5"/>
        <v>18000</v>
      </c>
      <c r="H70" s="59">
        <v>17982</v>
      </c>
      <c r="I70" s="59"/>
      <c r="J70" s="59">
        <f t="shared" si="6"/>
        <v>17982</v>
      </c>
      <c r="K70" s="37">
        <f t="shared" si="7"/>
        <v>-18</v>
      </c>
      <c r="L70" s="37"/>
      <c r="M70" s="37">
        <f t="shared" si="8"/>
        <v>-18</v>
      </c>
      <c r="N70" s="74"/>
    </row>
    <row r="71" spans="1:14" ht="31.5" customHeight="1">
      <c r="A71" s="54">
        <v>5</v>
      </c>
      <c r="B71" s="108" t="s">
        <v>370</v>
      </c>
      <c r="C71" s="109"/>
      <c r="D71" s="110"/>
      <c r="E71" s="37">
        <f>E46</f>
        <v>180200</v>
      </c>
      <c r="F71" s="54"/>
      <c r="G71" s="37">
        <f t="shared" si="5"/>
        <v>180200</v>
      </c>
      <c r="H71" s="59">
        <f>H46</f>
        <v>129030</v>
      </c>
      <c r="I71" s="59"/>
      <c r="J71" s="59">
        <f t="shared" si="6"/>
        <v>129030</v>
      </c>
      <c r="K71" s="37">
        <f t="shared" si="7"/>
        <v>-51170</v>
      </c>
      <c r="L71" s="37"/>
      <c r="M71" s="37">
        <f t="shared" si="8"/>
        <v>-51170</v>
      </c>
      <c r="N71" s="74"/>
    </row>
    <row r="72" spans="1:14" ht="15.75">
      <c r="A72" s="32"/>
      <c r="B72" s="84" t="s">
        <v>25</v>
      </c>
      <c r="C72" s="84"/>
      <c r="D72" s="84"/>
      <c r="E72" s="40">
        <f>E67+E68+E69+E70+E71</f>
        <v>26534491.36</v>
      </c>
      <c r="F72" s="32"/>
      <c r="G72" s="37">
        <f t="shared" si="5"/>
        <v>26534491.36</v>
      </c>
      <c r="H72" s="59">
        <f>SUM(H67:H71)</f>
        <v>24326943.94</v>
      </c>
      <c r="I72" s="59"/>
      <c r="J72" s="59">
        <f t="shared" si="6"/>
        <v>24326943.94</v>
      </c>
      <c r="K72" s="37">
        <f t="shared" si="7"/>
        <v>-2207547.419999998</v>
      </c>
      <c r="L72" s="37"/>
      <c r="M72" s="37">
        <f t="shared" si="8"/>
        <v>-2207547.419999998</v>
      </c>
      <c r="N72" s="74"/>
    </row>
    <row r="73" ht="15.75">
      <c r="A73" s="4"/>
    </row>
    <row r="74" ht="15.75">
      <c r="A74" s="28" t="s">
        <v>89</v>
      </c>
    </row>
    <row r="75" ht="15.75">
      <c r="A75" s="4"/>
    </row>
    <row r="76" spans="1:13" ht="55.5" customHeight="1">
      <c r="A76" s="84" t="s">
        <v>17</v>
      </c>
      <c r="B76" s="84" t="s">
        <v>56</v>
      </c>
      <c r="C76" s="84" t="s">
        <v>32</v>
      </c>
      <c r="D76" s="84" t="s">
        <v>33</v>
      </c>
      <c r="E76" s="84" t="s">
        <v>47</v>
      </c>
      <c r="F76" s="84"/>
      <c r="G76" s="84"/>
      <c r="H76" s="84" t="s">
        <v>90</v>
      </c>
      <c r="I76" s="84"/>
      <c r="J76" s="84"/>
      <c r="K76" s="84" t="s">
        <v>49</v>
      </c>
      <c r="L76" s="84"/>
      <c r="M76" s="84"/>
    </row>
    <row r="77" spans="1:15" ht="30.75" customHeight="1">
      <c r="A77" s="84"/>
      <c r="B77" s="84"/>
      <c r="C77" s="84"/>
      <c r="D77" s="84"/>
      <c r="E77" s="32" t="s">
        <v>50</v>
      </c>
      <c r="F77" s="32" t="s">
        <v>51</v>
      </c>
      <c r="G77" s="32" t="s">
        <v>52</v>
      </c>
      <c r="H77" s="32" t="s">
        <v>50</v>
      </c>
      <c r="I77" s="32" t="s">
        <v>51</v>
      </c>
      <c r="J77" s="32" t="s">
        <v>52</v>
      </c>
      <c r="K77" s="32" t="s">
        <v>50</v>
      </c>
      <c r="L77" s="32" t="s">
        <v>51</v>
      </c>
      <c r="M77" s="32" t="s">
        <v>52</v>
      </c>
      <c r="O77" s="53"/>
    </row>
    <row r="78" spans="1:13" ht="15.75">
      <c r="A78" s="32">
        <v>1</v>
      </c>
      <c r="B78" s="32">
        <v>2</v>
      </c>
      <c r="C78" s="32">
        <v>3</v>
      </c>
      <c r="D78" s="32">
        <v>4</v>
      </c>
      <c r="E78" s="32">
        <v>5</v>
      </c>
      <c r="F78" s="32">
        <v>6</v>
      </c>
      <c r="G78" s="32">
        <v>7</v>
      </c>
      <c r="H78" s="32">
        <v>8</v>
      </c>
      <c r="I78" s="32">
        <v>9</v>
      </c>
      <c r="J78" s="32">
        <v>10</v>
      </c>
      <c r="K78" s="32">
        <v>11</v>
      </c>
      <c r="L78" s="32">
        <v>12</v>
      </c>
      <c r="M78" s="32">
        <v>13</v>
      </c>
    </row>
    <row r="79" spans="1:13" ht="15.75">
      <c r="A79" s="32">
        <v>1</v>
      </c>
      <c r="B79" s="32" t="s">
        <v>34</v>
      </c>
      <c r="C79" s="32"/>
      <c r="D79" s="32"/>
      <c r="E79" s="32"/>
      <c r="F79" s="32"/>
      <c r="G79" s="32"/>
      <c r="H79" s="32"/>
      <c r="I79" s="32"/>
      <c r="J79" s="32"/>
      <c r="K79" s="32"/>
      <c r="L79" s="32"/>
      <c r="M79" s="32"/>
    </row>
    <row r="80" spans="1:13" ht="141.75">
      <c r="A80" s="41" t="s">
        <v>101</v>
      </c>
      <c r="B80" s="39" t="s">
        <v>173</v>
      </c>
      <c r="C80" s="43" t="s">
        <v>174</v>
      </c>
      <c r="D80" s="43" t="s">
        <v>102</v>
      </c>
      <c r="E80" s="37">
        <v>3474660.1</v>
      </c>
      <c r="F80" s="37"/>
      <c r="G80" s="37">
        <f>E80</f>
        <v>3474660.1</v>
      </c>
      <c r="H80" s="44">
        <v>3364543.7</v>
      </c>
      <c r="I80" s="44"/>
      <c r="J80" s="44">
        <f>H80</f>
        <v>3364543.7</v>
      </c>
      <c r="K80" s="37">
        <f>H80-E80</f>
        <v>-110116.3999999999</v>
      </c>
      <c r="L80" s="37"/>
      <c r="M80" s="37">
        <f>K80</f>
        <v>-110116.3999999999</v>
      </c>
    </row>
    <row r="81" spans="1:13" ht="109.5" customHeight="1">
      <c r="A81" s="41" t="s">
        <v>117</v>
      </c>
      <c r="B81" s="39" t="s">
        <v>175</v>
      </c>
      <c r="C81" s="43" t="s">
        <v>174</v>
      </c>
      <c r="D81" s="43" t="s">
        <v>102</v>
      </c>
      <c r="E81" s="37">
        <v>10500</v>
      </c>
      <c r="F81" s="37"/>
      <c r="G81" s="37">
        <f aca="true" t="shared" si="9" ref="G81:G111">E81</f>
        <v>10500</v>
      </c>
      <c r="H81" s="44">
        <v>2500</v>
      </c>
      <c r="I81" s="44"/>
      <c r="J81" s="44">
        <f aca="true" t="shared" si="10" ref="J81:J111">H81</f>
        <v>2500</v>
      </c>
      <c r="K81" s="37">
        <f aca="true" t="shared" si="11" ref="K81:K110">H81-E81</f>
        <v>-8000</v>
      </c>
      <c r="L81" s="37"/>
      <c r="M81" s="37">
        <f aca="true" t="shared" si="12" ref="M81:M111">K81</f>
        <v>-8000</v>
      </c>
    </row>
    <row r="82" spans="1:13" ht="112.5" customHeight="1">
      <c r="A82" s="41" t="s">
        <v>149</v>
      </c>
      <c r="B82" s="39" t="s">
        <v>176</v>
      </c>
      <c r="C82" s="43" t="s">
        <v>174</v>
      </c>
      <c r="D82" s="43" t="s">
        <v>102</v>
      </c>
      <c r="E82" s="37">
        <v>53250</v>
      </c>
      <c r="F82" s="37"/>
      <c r="G82" s="37">
        <f t="shared" si="9"/>
        <v>53250</v>
      </c>
      <c r="H82" s="44">
        <v>31000</v>
      </c>
      <c r="I82" s="44"/>
      <c r="J82" s="44">
        <f t="shared" si="10"/>
        <v>31000</v>
      </c>
      <c r="K82" s="37">
        <f t="shared" si="11"/>
        <v>-22250</v>
      </c>
      <c r="L82" s="37"/>
      <c r="M82" s="37">
        <f t="shared" si="12"/>
        <v>-22250</v>
      </c>
    </row>
    <row r="83" spans="1:13" ht="66" customHeight="1">
      <c r="A83" s="41" t="s">
        <v>150</v>
      </c>
      <c r="B83" s="39" t="s">
        <v>177</v>
      </c>
      <c r="C83" s="43" t="s">
        <v>174</v>
      </c>
      <c r="D83" s="43" t="s">
        <v>102</v>
      </c>
      <c r="E83" s="37">
        <v>380000</v>
      </c>
      <c r="F83" s="37"/>
      <c r="G83" s="37">
        <f t="shared" si="9"/>
        <v>380000</v>
      </c>
      <c r="H83" s="44">
        <v>245453.2</v>
      </c>
      <c r="I83" s="44"/>
      <c r="J83" s="44">
        <f>H83</f>
        <v>245453.2</v>
      </c>
      <c r="K83" s="37">
        <f t="shared" si="11"/>
        <v>-134546.8</v>
      </c>
      <c r="L83" s="37"/>
      <c r="M83" s="37">
        <f t="shared" si="12"/>
        <v>-134546.8</v>
      </c>
    </row>
    <row r="84" spans="1:13" ht="220.5">
      <c r="A84" s="41" t="s">
        <v>151</v>
      </c>
      <c r="B84" s="39" t="s">
        <v>178</v>
      </c>
      <c r="C84" s="43" t="s">
        <v>174</v>
      </c>
      <c r="D84" s="43" t="s">
        <v>102</v>
      </c>
      <c r="E84" s="37">
        <v>422240.26</v>
      </c>
      <c r="F84" s="37"/>
      <c r="G84" s="37">
        <f t="shared" si="9"/>
        <v>422240.26</v>
      </c>
      <c r="H84" s="44">
        <v>325975.73</v>
      </c>
      <c r="I84" s="44"/>
      <c r="J84" s="44">
        <f t="shared" si="10"/>
        <v>325975.73</v>
      </c>
      <c r="K84" s="37">
        <f t="shared" si="11"/>
        <v>-96264.53000000003</v>
      </c>
      <c r="L84" s="37"/>
      <c r="M84" s="37">
        <f t="shared" si="12"/>
        <v>-96264.53000000003</v>
      </c>
    </row>
    <row r="85" spans="1:13" ht="126">
      <c r="A85" s="41" t="s">
        <v>152</v>
      </c>
      <c r="B85" s="39" t="s">
        <v>179</v>
      </c>
      <c r="C85" s="43" t="s">
        <v>174</v>
      </c>
      <c r="D85" s="43" t="s">
        <v>102</v>
      </c>
      <c r="E85" s="37">
        <v>1485946</v>
      </c>
      <c r="F85" s="37"/>
      <c r="G85" s="37">
        <f t="shared" si="9"/>
        <v>1485946</v>
      </c>
      <c r="H85" s="44">
        <v>1213086.51</v>
      </c>
      <c r="I85" s="44"/>
      <c r="J85" s="44">
        <f t="shared" si="10"/>
        <v>1213086.51</v>
      </c>
      <c r="K85" s="37">
        <f t="shared" si="11"/>
        <v>-272859.49</v>
      </c>
      <c r="L85" s="37"/>
      <c r="M85" s="37">
        <f t="shared" si="12"/>
        <v>-272859.49</v>
      </c>
    </row>
    <row r="86" spans="1:13" ht="143.25" customHeight="1">
      <c r="A86" s="41" t="s">
        <v>153</v>
      </c>
      <c r="B86" s="39" t="s">
        <v>385</v>
      </c>
      <c r="C86" s="43" t="s">
        <v>174</v>
      </c>
      <c r="D86" s="43" t="s">
        <v>102</v>
      </c>
      <c r="E86" s="37">
        <v>54000</v>
      </c>
      <c r="F86" s="37"/>
      <c r="G86" s="37">
        <f t="shared" si="9"/>
        <v>54000</v>
      </c>
      <c r="H86" s="44">
        <v>0</v>
      </c>
      <c r="I86" s="44"/>
      <c r="J86" s="44">
        <f t="shared" si="10"/>
        <v>0</v>
      </c>
      <c r="K86" s="37">
        <f t="shared" si="11"/>
        <v>-54000</v>
      </c>
      <c r="L86" s="37"/>
      <c r="M86" s="37">
        <f t="shared" si="12"/>
        <v>-54000</v>
      </c>
    </row>
    <row r="87" spans="1:13" ht="111.75" customHeight="1">
      <c r="A87" s="41" t="s">
        <v>154</v>
      </c>
      <c r="B87" s="39" t="s">
        <v>180</v>
      </c>
      <c r="C87" s="43" t="s">
        <v>174</v>
      </c>
      <c r="D87" s="43" t="s">
        <v>102</v>
      </c>
      <c r="E87" s="37">
        <v>60000</v>
      </c>
      <c r="F87" s="37"/>
      <c r="G87" s="37">
        <f t="shared" si="9"/>
        <v>60000</v>
      </c>
      <c r="H87" s="44">
        <v>37000</v>
      </c>
      <c r="I87" s="44"/>
      <c r="J87" s="44">
        <f t="shared" si="10"/>
        <v>37000</v>
      </c>
      <c r="K87" s="37">
        <f t="shared" si="11"/>
        <v>-23000</v>
      </c>
      <c r="L87" s="37"/>
      <c r="M87" s="37">
        <f t="shared" si="12"/>
        <v>-23000</v>
      </c>
    </row>
    <row r="88" spans="1:13" ht="299.25">
      <c r="A88" s="41" t="s">
        <v>155</v>
      </c>
      <c r="B88" s="39" t="s">
        <v>181</v>
      </c>
      <c r="C88" s="43" t="s">
        <v>174</v>
      </c>
      <c r="D88" s="43" t="s">
        <v>102</v>
      </c>
      <c r="E88" s="37">
        <v>50000</v>
      </c>
      <c r="F88" s="37"/>
      <c r="G88" s="37">
        <f t="shared" si="9"/>
        <v>50000</v>
      </c>
      <c r="H88" s="44">
        <v>15000</v>
      </c>
      <c r="I88" s="44"/>
      <c r="J88" s="44">
        <f t="shared" si="10"/>
        <v>15000</v>
      </c>
      <c r="K88" s="37">
        <f t="shared" si="11"/>
        <v>-35000</v>
      </c>
      <c r="L88" s="37"/>
      <c r="M88" s="37">
        <f t="shared" si="12"/>
        <v>-35000</v>
      </c>
    </row>
    <row r="89" spans="1:13" s="52" customFormat="1" ht="78.75">
      <c r="A89" s="48" t="s">
        <v>156</v>
      </c>
      <c r="B89" s="49" t="s">
        <v>182</v>
      </c>
      <c r="C89" s="50" t="s">
        <v>174</v>
      </c>
      <c r="D89" s="50" t="s">
        <v>102</v>
      </c>
      <c r="E89" s="51">
        <v>4000000</v>
      </c>
      <c r="F89" s="51"/>
      <c r="G89" s="51">
        <f t="shared" si="9"/>
        <v>4000000</v>
      </c>
      <c r="H89" s="59">
        <v>3993000</v>
      </c>
      <c r="I89" s="59"/>
      <c r="J89" s="44">
        <f t="shared" si="10"/>
        <v>3993000</v>
      </c>
      <c r="K89" s="51">
        <f t="shared" si="11"/>
        <v>-7000</v>
      </c>
      <c r="L89" s="51"/>
      <c r="M89" s="51">
        <f t="shared" si="12"/>
        <v>-7000</v>
      </c>
    </row>
    <row r="90" spans="1:13" ht="78.75">
      <c r="A90" s="41" t="s">
        <v>157</v>
      </c>
      <c r="B90" s="39" t="s">
        <v>183</v>
      </c>
      <c r="C90" s="43" t="s">
        <v>174</v>
      </c>
      <c r="D90" s="43" t="s">
        <v>102</v>
      </c>
      <c r="E90" s="37">
        <v>183120</v>
      </c>
      <c r="F90" s="37"/>
      <c r="G90" s="37">
        <f t="shared" si="9"/>
        <v>183120</v>
      </c>
      <c r="H90" s="44">
        <v>183120</v>
      </c>
      <c r="I90" s="44"/>
      <c r="J90" s="44">
        <f t="shared" si="10"/>
        <v>183120</v>
      </c>
      <c r="K90" s="37">
        <f t="shared" si="11"/>
        <v>0</v>
      </c>
      <c r="L90" s="37"/>
      <c r="M90" s="37">
        <f t="shared" si="12"/>
        <v>0</v>
      </c>
    </row>
    <row r="91" spans="1:13" ht="141.75">
      <c r="A91" s="41" t="s">
        <v>393</v>
      </c>
      <c r="B91" s="39" t="s">
        <v>394</v>
      </c>
      <c r="C91" s="68" t="s">
        <v>174</v>
      </c>
      <c r="D91" s="68" t="s">
        <v>102</v>
      </c>
      <c r="E91" s="37">
        <v>183120</v>
      </c>
      <c r="F91" s="37"/>
      <c r="G91" s="37">
        <f>E91</f>
        <v>183120</v>
      </c>
      <c r="H91" s="44">
        <v>183120</v>
      </c>
      <c r="I91" s="44"/>
      <c r="J91" s="44">
        <f t="shared" si="10"/>
        <v>183120</v>
      </c>
      <c r="K91" s="37">
        <f t="shared" si="11"/>
        <v>0</v>
      </c>
      <c r="L91" s="37"/>
      <c r="M91" s="37">
        <f t="shared" si="12"/>
        <v>0</v>
      </c>
    </row>
    <row r="92" spans="1:13" ht="47.25">
      <c r="A92" s="41" t="s">
        <v>158</v>
      </c>
      <c r="B92" s="39" t="s">
        <v>184</v>
      </c>
      <c r="C92" s="43" t="s">
        <v>174</v>
      </c>
      <c r="D92" s="43" t="s">
        <v>102</v>
      </c>
      <c r="E92" s="37">
        <v>21000</v>
      </c>
      <c r="F92" s="37"/>
      <c r="G92" s="37">
        <f t="shared" si="9"/>
        <v>21000</v>
      </c>
      <c r="H92" s="44">
        <v>5000</v>
      </c>
      <c r="I92" s="44"/>
      <c r="J92" s="44">
        <f t="shared" si="10"/>
        <v>5000</v>
      </c>
      <c r="K92" s="37">
        <f t="shared" si="11"/>
        <v>-16000</v>
      </c>
      <c r="L92" s="37"/>
      <c r="M92" s="37">
        <f t="shared" si="12"/>
        <v>-16000</v>
      </c>
    </row>
    <row r="93" spans="1:13" ht="94.5">
      <c r="A93" s="41" t="s">
        <v>159</v>
      </c>
      <c r="B93" s="39" t="s">
        <v>185</v>
      </c>
      <c r="C93" s="43" t="s">
        <v>174</v>
      </c>
      <c r="D93" s="43" t="s">
        <v>102</v>
      </c>
      <c r="E93" s="37">
        <v>40000</v>
      </c>
      <c r="F93" s="37"/>
      <c r="G93" s="37">
        <f t="shared" si="9"/>
        <v>40000</v>
      </c>
      <c r="H93" s="44">
        <v>20000</v>
      </c>
      <c r="I93" s="44"/>
      <c r="J93" s="44">
        <f t="shared" si="10"/>
        <v>20000</v>
      </c>
      <c r="K93" s="37">
        <f t="shared" si="11"/>
        <v>-20000</v>
      </c>
      <c r="L93" s="37"/>
      <c r="M93" s="37">
        <f t="shared" si="12"/>
        <v>-20000</v>
      </c>
    </row>
    <row r="94" spans="1:13" ht="144.75" customHeight="1">
      <c r="A94" s="41" t="s">
        <v>160</v>
      </c>
      <c r="B94" s="39" t="s">
        <v>373</v>
      </c>
      <c r="C94" s="54" t="s">
        <v>174</v>
      </c>
      <c r="D94" s="54" t="s">
        <v>102</v>
      </c>
      <c r="E94" s="37">
        <v>40000</v>
      </c>
      <c r="F94" s="37"/>
      <c r="G94" s="37">
        <f t="shared" si="9"/>
        <v>40000</v>
      </c>
      <c r="H94" s="44">
        <v>20000</v>
      </c>
      <c r="I94" s="44"/>
      <c r="J94" s="44">
        <f t="shared" si="10"/>
        <v>20000</v>
      </c>
      <c r="K94" s="37">
        <f t="shared" si="11"/>
        <v>-20000</v>
      </c>
      <c r="L94" s="37"/>
      <c r="M94" s="37">
        <f t="shared" si="12"/>
        <v>-20000</v>
      </c>
    </row>
    <row r="95" spans="1:13" ht="64.5" customHeight="1">
      <c r="A95" s="41" t="s">
        <v>161</v>
      </c>
      <c r="B95" s="39" t="s">
        <v>366</v>
      </c>
      <c r="C95" s="46" t="s">
        <v>174</v>
      </c>
      <c r="D95" s="46" t="s">
        <v>102</v>
      </c>
      <c r="E95" s="37">
        <v>180200</v>
      </c>
      <c r="F95" s="37"/>
      <c r="G95" s="37">
        <f t="shared" si="9"/>
        <v>180200</v>
      </c>
      <c r="H95" s="44">
        <v>129030</v>
      </c>
      <c r="I95" s="44"/>
      <c r="J95" s="44">
        <f t="shared" si="10"/>
        <v>129030</v>
      </c>
      <c r="K95" s="37">
        <f t="shared" si="11"/>
        <v>-51170</v>
      </c>
      <c r="L95" s="37"/>
      <c r="M95" s="37">
        <f t="shared" si="12"/>
        <v>-51170</v>
      </c>
    </row>
    <row r="96" spans="1:13" ht="110.25" customHeight="1">
      <c r="A96" s="41" t="s">
        <v>162</v>
      </c>
      <c r="B96" s="39" t="s">
        <v>186</v>
      </c>
      <c r="C96" s="43" t="s">
        <v>174</v>
      </c>
      <c r="D96" s="43" t="s">
        <v>102</v>
      </c>
      <c r="E96" s="37">
        <v>60000</v>
      </c>
      <c r="F96" s="37"/>
      <c r="G96" s="37">
        <f t="shared" si="9"/>
        <v>60000</v>
      </c>
      <c r="H96" s="44">
        <v>15000</v>
      </c>
      <c r="I96" s="44"/>
      <c r="J96" s="44">
        <f t="shared" si="10"/>
        <v>15000</v>
      </c>
      <c r="K96" s="37">
        <f t="shared" si="11"/>
        <v>-45000</v>
      </c>
      <c r="L96" s="37"/>
      <c r="M96" s="37">
        <f t="shared" si="12"/>
        <v>-45000</v>
      </c>
    </row>
    <row r="97" spans="1:13" ht="220.5">
      <c r="A97" s="41" t="s">
        <v>163</v>
      </c>
      <c r="B97" s="39" t="s">
        <v>187</v>
      </c>
      <c r="C97" s="43" t="s">
        <v>174</v>
      </c>
      <c r="D97" s="43" t="s">
        <v>102</v>
      </c>
      <c r="E97" s="37">
        <v>400000</v>
      </c>
      <c r="F97" s="37"/>
      <c r="G97" s="37">
        <f t="shared" si="9"/>
        <v>400000</v>
      </c>
      <c r="H97" s="44">
        <v>100000</v>
      </c>
      <c r="I97" s="44"/>
      <c r="J97" s="44">
        <f t="shared" si="10"/>
        <v>100000</v>
      </c>
      <c r="K97" s="37">
        <f t="shared" si="11"/>
        <v>-300000</v>
      </c>
      <c r="L97" s="37"/>
      <c r="M97" s="37">
        <f t="shared" si="12"/>
        <v>-300000</v>
      </c>
    </row>
    <row r="98" spans="1:13" ht="237.75" customHeight="1">
      <c r="A98" s="41" t="s">
        <v>164</v>
      </c>
      <c r="B98" s="39" t="s">
        <v>188</v>
      </c>
      <c r="C98" s="43" t="s">
        <v>174</v>
      </c>
      <c r="D98" s="43" t="s">
        <v>102</v>
      </c>
      <c r="E98" s="37">
        <v>500000</v>
      </c>
      <c r="F98" s="37"/>
      <c r="G98" s="37">
        <f t="shared" si="9"/>
        <v>500000</v>
      </c>
      <c r="H98" s="44">
        <v>475000</v>
      </c>
      <c r="I98" s="44"/>
      <c r="J98" s="44">
        <f t="shared" si="10"/>
        <v>475000</v>
      </c>
      <c r="K98" s="37">
        <f t="shared" si="11"/>
        <v>-25000</v>
      </c>
      <c r="L98" s="37"/>
      <c r="M98" s="37">
        <f>K98</f>
        <v>-25000</v>
      </c>
    </row>
    <row r="99" spans="1:13" ht="225.75" customHeight="1">
      <c r="A99" s="41" t="s">
        <v>165</v>
      </c>
      <c r="B99" s="39" t="s">
        <v>386</v>
      </c>
      <c r="C99" s="43" t="s">
        <v>174</v>
      </c>
      <c r="D99" s="43" t="s">
        <v>102</v>
      </c>
      <c r="E99" s="37">
        <v>15000</v>
      </c>
      <c r="F99" s="37"/>
      <c r="G99" s="37">
        <f t="shared" si="9"/>
        <v>15000</v>
      </c>
      <c r="H99" s="44">
        <v>0</v>
      </c>
      <c r="I99" s="44"/>
      <c r="J99" s="44">
        <f t="shared" si="10"/>
        <v>0</v>
      </c>
      <c r="K99" s="37">
        <f t="shared" si="11"/>
        <v>-15000</v>
      </c>
      <c r="L99" s="37"/>
      <c r="M99" s="37">
        <f t="shared" si="12"/>
        <v>-15000</v>
      </c>
    </row>
    <row r="100" spans="1:13" ht="161.25" customHeight="1">
      <c r="A100" s="41" t="s">
        <v>166</v>
      </c>
      <c r="B100" s="39" t="s">
        <v>189</v>
      </c>
      <c r="C100" s="43" t="s">
        <v>174</v>
      </c>
      <c r="D100" s="43" t="s">
        <v>102</v>
      </c>
      <c r="E100" s="37">
        <v>35982</v>
      </c>
      <c r="F100" s="37"/>
      <c r="G100" s="37">
        <f t="shared" si="9"/>
        <v>35982</v>
      </c>
      <c r="H100" s="44">
        <v>35964</v>
      </c>
      <c r="I100" s="44"/>
      <c r="J100" s="44">
        <f t="shared" si="10"/>
        <v>35964</v>
      </c>
      <c r="K100" s="37">
        <f t="shared" si="11"/>
        <v>-18</v>
      </c>
      <c r="L100" s="37"/>
      <c r="M100" s="37">
        <f t="shared" si="12"/>
        <v>-18</v>
      </c>
    </row>
    <row r="101" spans="1:13" ht="94.5" customHeight="1">
      <c r="A101" s="41" t="s">
        <v>167</v>
      </c>
      <c r="B101" s="39" t="s">
        <v>190</v>
      </c>
      <c r="C101" s="43" t="s">
        <v>174</v>
      </c>
      <c r="D101" s="43" t="s">
        <v>102</v>
      </c>
      <c r="E101" s="37">
        <v>2400000</v>
      </c>
      <c r="F101" s="37"/>
      <c r="G101" s="37">
        <f t="shared" si="9"/>
        <v>2400000</v>
      </c>
      <c r="H101" s="59">
        <v>2270000</v>
      </c>
      <c r="I101" s="44"/>
      <c r="J101" s="44">
        <f t="shared" si="10"/>
        <v>2270000</v>
      </c>
      <c r="K101" s="37">
        <f t="shared" si="11"/>
        <v>-130000</v>
      </c>
      <c r="L101" s="37"/>
      <c r="M101" s="37">
        <f t="shared" si="12"/>
        <v>-130000</v>
      </c>
    </row>
    <row r="102" spans="1:13" ht="110.25">
      <c r="A102" s="41" t="s">
        <v>168</v>
      </c>
      <c r="B102" s="39" t="s">
        <v>191</v>
      </c>
      <c r="C102" s="43" t="s">
        <v>174</v>
      </c>
      <c r="D102" s="43" t="s">
        <v>102</v>
      </c>
      <c r="E102" s="37">
        <v>1856619</v>
      </c>
      <c r="F102" s="37"/>
      <c r="G102" s="37">
        <f t="shared" si="9"/>
        <v>1856619</v>
      </c>
      <c r="H102" s="44">
        <v>1372000</v>
      </c>
      <c r="I102" s="44"/>
      <c r="J102" s="44">
        <f t="shared" si="10"/>
        <v>1372000</v>
      </c>
      <c r="K102" s="37">
        <f t="shared" si="11"/>
        <v>-484619</v>
      </c>
      <c r="L102" s="37"/>
      <c r="M102" s="37">
        <f t="shared" si="12"/>
        <v>-484619</v>
      </c>
    </row>
    <row r="103" spans="1:13" ht="171" customHeight="1">
      <c r="A103" s="41" t="s">
        <v>169</v>
      </c>
      <c r="B103" s="39" t="s">
        <v>192</v>
      </c>
      <c r="C103" s="43" t="s">
        <v>174</v>
      </c>
      <c r="D103" s="43" t="s">
        <v>102</v>
      </c>
      <c r="E103" s="37">
        <v>67218</v>
      </c>
      <c r="F103" s="37"/>
      <c r="G103" s="37">
        <f t="shared" si="9"/>
        <v>67218</v>
      </c>
      <c r="H103" s="44">
        <v>9270.8</v>
      </c>
      <c r="I103" s="44"/>
      <c r="J103" s="44">
        <f t="shared" si="10"/>
        <v>9270.8</v>
      </c>
      <c r="K103" s="37">
        <f t="shared" si="11"/>
        <v>-57947.2</v>
      </c>
      <c r="L103" s="37"/>
      <c r="M103" s="37">
        <f t="shared" si="12"/>
        <v>-57947.2</v>
      </c>
    </row>
    <row r="104" spans="1:13" ht="331.5" customHeight="1">
      <c r="A104" s="41" t="s">
        <v>170</v>
      </c>
      <c r="B104" s="39" t="s">
        <v>196</v>
      </c>
      <c r="C104" s="43" t="s">
        <v>174</v>
      </c>
      <c r="D104" s="43" t="s">
        <v>102</v>
      </c>
      <c r="E104" s="37">
        <v>154256</v>
      </c>
      <c r="F104" s="37"/>
      <c r="G104" s="37">
        <f t="shared" si="9"/>
        <v>154256</v>
      </c>
      <c r="H104" s="44">
        <v>0</v>
      </c>
      <c r="I104" s="44"/>
      <c r="J104" s="44">
        <f t="shared" si="10"/>
        <v>0</v>
      </c>
      <c r="K104" s="37">
        <f t="shared" si="11"/>
        <v>-154256</v>
      </c>
      <c r="L104" s="37"/>
      <c r="M104" s="37">
        <f t="shared" si="12"/>
        <v>-154256</v>
      </c>
    </row>
    <row r="105" spans="1:13" ht="193.5" customHeight="1">
      <c r="A105" s="41" t="s">
        <v>387</v>
      </c>
      <c r="B105" s="39" t="s">
        <v>197</v>
      </c>
      <c r="C105" s="43" t="s">
        <v>174</v>
      </c>
      <c r="D105" s="43" t="s">
        <v>102</v>
      </c>
      <c r="E105" s="37">
        <v>61055</v>
      </c>
      <c r="F105" s="37"/>
      <c r="G105" s="37">
        <f t="shared" si="9"/>
        <v>61055</v>
      </c>
      <c r="H105" s="44">
        <v>0</v>
      </c>
      <c r="I105" s="44"/>
      <c r="J105" s="44">
        <f t="shared" si="10"/>
        <v>0</v>
      </c>
      <c r="K105" s="37">
        <f t="shared" si="11"/>
        <v>-61055</v>
      </c>
      <c r="L105" s="37"/>
      <c r="M105" s="37">
        <f t="shared" si="12"/>
        <v>-61055</v>
      </c>
    </row>
    <row r="106" spans="1:13" ht="161.25" customHeight="1">
      <c r="A106" s="41" t="s">
        <v>388</v>
      </c>
      <c r="B106" s="39" t="s">
        <v>198</v>
      </c>
      <c r="C106" s="43" t="s">
        <v>174</v>
      </c>
      <c r="D106" s="43" t="s">
        <v>102</v>
      </c>
      <c r="E106" s="37">
        <v>57544</v>
      </c>
      <c r="F106" s="37"/>
      <c r="G106" s="37">
        <f t="shared" si="9"/>
        <v>57544</v>
      </c>
      <c r="H106" s="44">
        <v>0</v>
      </c>
      <c r="I106" s="44"/>
      <c r="J106" s="44">
        <f t="shared" si="10"/>
        <v>0</v>
      </c>
      <c r="K106" s="37">
        <f t="shared" si="11"/>
        <v>-57544</v>
      </c>
      <c r="L106" s="37"/>
      <c r="M106" s="37">
        <f t="shared" si="12"/>
        <v>-57544</v>
      </c>
    </row>
    <row r="107" spans="1:13" ht="81" customHeight="1">
      <c r="A107" s="41" t="s">
        <v>389</v>
      </c>
      <c r="B107" s="39" t="s">
        <v>199</v>
      </c>
      <c r="C107" s="43" t="s">
        <v>174</v>
      </c>
      <c r="D107" s="43" t="s">
        <v>102</v>
      </c>
      <c r="E107" s="37">
        <v>3437</v>
      </c>
      <c r="F107" s="37"/>
      <c r="G107" s="37">
        <f t="shared" si="9"/>
        <v>3437</v>
      </c>
      <c r="H107" s="44">
        <v>0</v>
      </c>
      <c r="I107" s="44"/>
      <c r="J107" s="44">
        <f t="shared" si="10"/>
        <v>0</v>
      </c>
      <c r="K107" s="37">
        <f t="shared" si="11"/>
        <v>-3437</v>
      </c>
      <c r="L107" s="37"/>
      <c r="M107" s="37">
        <f t="shared" si="12"/>
        <v>-3437</v>
      </c>
    </row>
    <row r="108" spans="1:13" ht="84" customHeight="1">
      <c r="A108" s="41" t="s">
        <v>390</v>
      </c>
      <c r="B108" s="39" t="s">
        <v>200</v>
      </c>
      <c r="C108" s="43" t="s">
        <v>174</v>
      </c>
      <c r="D108" s="43" t="s">
        <v>102</v>
      </c>
      <c r="E108" s="37">
        <v>32220</v>
      </c>
      <c r="F108" s="37"/>
      <c r="G108" s="37">
        <f t="shared" si="9"/>
        <v>32220</v>
      </c>
      <c r="H108" s="44">
        <v>0</v>
      </c>
      <c r="I108" s="44"/>
      <c r="J108" s="44">
        <f t="shared" si="10"/>
        <v>0</v>
      </c>
      <c r="K108" s="37">
        <f t="shared" si="11"/>
        <v>-32220</v>
      </c>
      <c r="L108" s="37"/>
      <c r="M108" s="37">
        <f t="shared" si="12"/>
        <v>-32220</v>
      </c>
    </row>
    <row r="109" spans="1:13" ht="194.25" customHeight="1">
      <c r="A109" s="41" t="s">
        <v>171</v>
      </c>
      <c r="B109" s="39" t="s">
        <v>391</v>
      </c>
      <c r="C109" s="68" t="s">
        <v>174</v>
      </c>
      <c r="D109" s="68" t="s">
        <v>102</v>
      </c>
      <c r="E109" s="37">
        <v>10000000</v>
      </c>
      <c r="F109" s="37"/>
      <c r="G109" s="37">
        <f t="shared" si="9"/>
        <v>10000000</v>
      </c>
      <c r="H109" s="44">
        <v>10000000</v>
      </c>
      <c r="I109" s="44"/>
      <c r="J109" s="44">
        <f t="shared" si="10"/>
        <v>10000000</v>
      </c>
      <c r="K109" s="37">
        <f t="shared" si="11"/>
        <v>0</v>
      </c>
      <c r="L109" s="37"/>
      <c r="M109" s="37">
        <f t="shared" si="12"/>
        <v>0</v>
      </c>
    </row>
    <row r="110" spans="1:13" s="52" customFormat="1" ht="111" customHeight="1">
      <c r="A110" s="48" t="s">
        <v>194</v>
      </c>
      <c r="B110" s="49" t="s">
        <v>193</v>
      </c>
      <c r="C110" s="50" t="s">
        <v>174</v>
      </c>
      <c r="D110" s="50" t="s">
        <v>102</v>
      </c>
      <c r="E110" s="51">
        <v>528000</v>
      </c>
      <c r="F110" s="51"/>
      <c r="G110" s="51">
        <f t="shared" si="9"/>
        <v>528000</v>
      </c>
      <c r="H110" s="59">
        <v>402500</v>
      </c>
      <c r="I110" s="59"/>
      <c r="J110" s="44">
        <f t="shared" si="10"/>
        <v>402500</v>
      </c>
      <c r="K110" s="51">
        <f t="shared" si="11"/>
        <v>-125500</v>
      </c>
      <c r="L110" s="51"/>
      <c r="M110" s="51">
        <f t="shared" si="12"/>
        <v>-125500</v>
      </c>
    </row>
    <row r="111" spans="1:13" ht="209.25" customHeight="1">
      <c r="A111" s="41" t="s">
        <v>172</v>
      </c>
      <c r="B111" s="39" t="s">
        <v>195</v>
      </c>
      <c r="C111" s="43" t="s">
        <v>174</v>
      </c>
      <c r="D111" s="43" t="s">
        <v>102</v>
      </c>
      <c r="E111" s="37">
        <v>62500</v>
      </c>
      <c r="F111" s="37"/>
      <c r="G111" s="37">
        <f t="shared" si="9"/>
        <v>62500</v>
      </c>
      <c r="H111" s="44">
        <v>62500</v>
      </c>
      <c r="I111" s="44"/>
      <c r="J111" s="44">
        <f t="shared" si="10"/>
        <v>62500</v>
      </c>
      <c r="K111" s="37">
        <f>H111-E111</f>
        <v>0</v>
      </c>
      <c r="L111" s="37"/>
      <c r="M111" s="37">
        <f t="shared" si="12"/>
        <v>0</v>
      </c>
    </row>
    <row r="112" spans="1:13" ht="77.25" customHeight="1">
      <c r="A112" s="112" t="s">
        <v>424</v>
      </c>
      <c r="B112" s="113"/>
      <c r="C112" s="113"/>
      <c r="D112" s="113"/>
      <c r="E112" s="113"/>
      <c r="F112" s="113"/>
      <c r="G112" s="113"/>
      <c r="H112" s="113"/>
      <c r="I112" s="113"/>
      <c r="J112" s="113"/>
      <c r="K112" s="113"/>
      <c r="L112" s="113"/>
      <c r="M112" s="114"/>
    </row>
    <row r="113" spans="1:13" ht="15.75">
      <c r="A113" s="32">
        <v>2</v>
      </c>
      <c r="B113" s="32" t="s">
        <v>35</v>
      </c>
      <c r="C113" s="32"/>
      <c r="D113" s="32"/>
      <c r="E113" s="32"/>
      <c r="F113" s="32"/>
      <c r="G113" s="32"/>
      <c r="H113" s="32"/>
      <c r="I113" s="32"/>
      <c r="J113" s="32"/>
      <c r="K113" s="32"/>
      <c r="L113" s="32"/>
      <c r="M113" s="32"/>
    </row>
    <row r="114" spans="1:13" ht="63" customHeight="1">
      <c r="A114" s="41" t="s">
        <v>103</v>
      </c>
      <c r="B114" s="39" t="s">
        <v>201</v>
      </c>
      <c r="C114" s="43" t="s">
        <v>104</v>
      </c>
      <c r="D114" s="43" t="s">
        <v>105</v>
      </c>
      <c r="E114" s="50">
        <v>1288</v>
      </c>
      <c r="F114" s="32"/>
      <c r="G114" s="32">
        <f>E114</f>
        <v>1288</v>
      </c>
      <c r="H114" s="45">
        <v>1248</v>
      </c>
      <c r="I114" s="45"/>
      <c r="J114" s="45">
        <f>H114</f>
        <v>1248</v>
      </c>
      <c r="K114" s="32">
        <f>H114-E114</f>
        <v>-40</v>
      </c>
      <c r="L114" s="32"/>
      <c r="M114" s="32">
        <f>K114</f>
        <v>-40</v>
      </c>
    </row>
    <row r="115" spans="1:13" ht="63">
      <c r="A115" s="41" t="s">
        <v>118</v>
      </c>
      <c r="B115" s="39" t="s">
        <v>211</v>
      </c>
      <c r="C115" s="43" t="s">
        <v>104</v>
      </c>
      <c r="D115" s="43" t="s">
        <v>110</v>
      </c>
      <c r="E115" s="43">
        <v>21</v>
      </c>
      <c r="F115" s="43"/>
      <c r="G115" s="43">
        <f aca="true" t="shared" si="13" ref="G115:G148">E115</f>
        <v>21</v>
      </c>
      <c r="H115" s="45">
        <v>5</v>
      </c>
      <c r="I115" s="45"/>
      <c r="J115" s="45">
        <f aca="true" t="shared" si="14" ref="J115:J149">H115</f>
        <v>5</v>
      </c>
      <c r="K115" s="43">
        <f aca="true" t="shared" si="15" ref="K115:K149">H115-E115</f>
        <v>-16</v>
      </c>
      <c r="L115" s="43"/>
      <c r="M115" s="43">
        <f aca="true" t="shared" si="16" ref="M115:M149">K115</f>
        <v>-16</v>
      </c>
    </row>
    <row r="116" spans="1:13" ht="126">
      <c r="A116" s="41" t="s">
        <v>202</v>
      </c>
      <c r="B116" s="39" t="s">
        <v>213</v>
      </c>
      <c r="C116" s="43" t="s">
        <v>104</v>
      </c>
      <c r="D116" s="43" t="s">
        <v>110</v>
      </c>
      <c r="E116" s="43">
        <v>30</v>
      </c>
      <c r="F116" s="43"/>
      <c r="G116" s="43">
        <f t="shared" si="13"/>
        <v>30</v>
      </c>
      <c r="H116" s="45">
        <v>14</v>
      </c>
      <c r="I116" s="45"/>
      <c r="J116" s="45">
        <f t="shared" si="14"/>
        <v>14</v>
      </c>
      <c r="K116" s="43">
        <f t="shared" si="15"/>
        <v>-16</v>
      </c>
      <c r="L116" s="43"/>
      <c r="M116" s="43">
        <f t="shared" si="16"/>
        <v>-16</v>
      </c>
    </row>
    <row r="117" spans="1:13" ht="94.5">
      <c r="A117" s="41" t="s">
        <v>212</v>
      </c>
      <c r="B117" s="39" t="s">
        <v>214</v>
      </c>
      <c r="C117" s="43" t="s">
        <v>217</v>
      </c>
      <c r="D117" s="43" t="s">
        <v>105</v>
      </c>
      <c r="E117" s="43">
        <v>213</v>
      </c>
      <c r="F117" s="43"/>
      <c r="G117" s="43">
        <f t="shared" si="13"/>
        <v>213</v>
      </c>
      <c r="H117" s="45">
        <v>124</v>
      </c>
      <c r="I117" s="45"/>
      <c r="J117" s="45">
        <f t="shared" si="14"/>
        <v>124</v>
      </c>
      <c r="K117" s="43">
        <f t="shared" si="15"/>
        <v>-89</v>
      </c>
      <c r="L117" s="43"/>
      <c r="M117" s="43">
        <f t="shared" si="16"/>
        <v>-89</v>
      </c>
    </row>
    <row r="118" spans="1:13" ht="65.25" customHeight="1">
      <c r="A118" s="41" t="s">
        <v>203</v>
      </c>
      <c r="B118" s="39" t="s">
        <v>215</v>
      </c>
      <c r="C118" s="43" t="s">
        <v>104</v>
      </c>
      <c r="D118" s="43" t="s">
        <v>105</v>
      </c>
      <c r="E118" s="43">
        <v>190</v>
      </c>
      <c r="F118" s="43"/>
      <c r="G118" s="43">
        <f t="shared" si="13"/>
        <v>190</v>
      </c>
      <c r="H118" s="60">
        <v>124</v>
      </c>
      <c r="I118" s="45"/>
      <c r="J118" s="45">
        <f t="shared" si="14"/>
        <v>124</v>
      </c>
      <c r="K118" s="43">
        <f t="shared" si="15"/>
        <v>-66</v>
      </c>
      <c r="L118" s="43"/>
      <c r="M118" s="43">
        <f t="shared" si="16"/>
        <v>-66</v>
      </c>
    </row>
    <row r="119" spans="1:13" ht="78.75">
      <c r="A119" s="41" t="s">
        <v>204</v>
      </c>
      <c r="B119" s="39" t="s">
        <v>216</v>
      </c>
      <c r="C119" s="43" t="s">
        <v>217</v>
      </c>
      <c r="D119" s="43" t="s">
        <v>105</v>
      </c>
      <c r="E119" s="45">
        <v>476</v>
      </c>
      <c r="F119" s="45"/>
      <c r="G119" s="45">
        <f t="shared" si="13"/>
        <v>476</v>
      </c>
      <c r="H119" s="45">
        <v>368</v>
      </c>
      <c r="I119" s="45"/>
      <c r="J119" s="45">
        <f t="shared" si="14"/>
        <v>368</v>
      </c>
      <c r="K119" s="43">
        <f t="shared" si="15"/>
        <v>-108</v>
      </c>
      <c r="L119" s="43"/>
      <c r="M119" s="43">
        <f t="shared" si="16"/>
        <v>-108</v>
      </c>
    </row>
    <row r="120" spans="1:13" ht="299.25">
      <c r="A120" s="41" t="s">
        <v>205</v>
      </c>
      <c r="B120" s="39" t="s">
        <v>219</v>
      </c>
      <c r="C120" s="43" t="s">
        <v>218</v>
      </c>
      <c r="D120" s="43" t="s">
        <v>220</v>
      </c>
      <c r="E120" s="43">
        <v>6</v>
      </c>
      <c r="F120" s="43"/>
      <c r="G120" s="43">
        <f t="shared" si="13"/>
        <v>6</v>
      </c>
      <c r="H120" s="45">
        <v>5</v>
      </c>
      <c r="I120" s="45"/>
      <c r="J120" s="45">
        <f t="shared" si="14"/>
        <v>5</v>
      </c>
      <c r="K120" s="43">
        <f t="shared" si="15"/>
        <v>-1</v>
      </c>
      <c r="L120" s="43"/>
      <c r="M120" s="43">
        <f t="shared" si="16"/>
        <v>-1</v>
      </c>
    </row>
    <row r="121" spans="1:13" ht="78.75">
      <c r="A121" s="41" t="s">
        <v>209</v>
      </c>
      <c r="B121" s="39" t="s">
        <v>221</v>
      </c>
      <c r="C121" s="43" t="s">
        <v>104</v>
      </c>
      <c r="D121" s="43" t="s">
        <v>105</v>
      </c>
      <c r="E121" s="43">
        <v>823</v>
      </c>
      <c r="F121" s="43"/>
      <c r="G121" s="43">
        <f t="shared" si="13"/>
        <v>823</v>
      </c>
      <c r="H121" s="60">
        <v>800</v>
      </c>
      <c r="I121" s="45"/>
      <c r="J121" s="45">
        <f t="shared" si="14"/>
        <v>800</v>
      </c>
      <c r="K121" s="43">
        <f t="shared" si="15"/>
        <v>-23</v>
      </c>
      <c r="L121" s="43"/>
      <c r="M121" s="43">
        <f t="shared" si="16"/>
        <v>-23</v>
      </c>
    </row>
    <row r="122" spans="1:13" ht="31.5">
      <c r="A122" s="41" t="s">
        <v>210</v>
      </c>
      <c r="B122" s="39" t="s">
        <v>222</v>
      </c>
      <c r="C122" s="43" t="s">
        <v>217</v>
      </c>
      <c r="D122" s="43" t="s">
        <v>105</v>
      </c>
      <c r="E122" s="43">
        <v>17173</v>
      </c>
      <c r="F122" s="43"/>
      <c r="G122" s="43">
        <f t="shared" si="13"/>
        <v>17173</v>
      </c>
      <c r="H122" s="60">
        <v>12867</v>
      </c>
      <c r="I122" s="45"/>
      <c r="J122" s="45">
        <f t="shared" si="14"/>
        <v>12867</v>
      </c>
      <c r="K122" s="43">
        <f t="shared" si="15"/>
        <v>-4306</v>
      </c>
      <c r="L122" s="43"/>
      <c r="M122" s="43">
        <f t="shared" si="16"/>
        <v>-4306</v>
      </c>
    </row>
    <row r="123" spans="1:13" ht="47.25">
      <c r="A123" s="41" t="s">
        <v>206</v>
      </c>
      <c r="B123" s="39" t="s">
        <v>392</v>
      </c>
      <c r="C123" s="43" t="s">
        <v>217</v>
      </c>
      <c r="D123" s="43" t="s">
        <v>105</v>
      </c>
      <c r="E123" s="43">
        <v>30</v>
      </c>
      <c r="F123" s="43"/>
      <c r="G123" s="43">
        <f t="shared" si="13"/>
        <v>30</v>
      </c>
      <c r="H123" s="45">
        <v>0</v>
      </c>
      <c r="I123" s="45"/>
      <c r="J123" s="45">
        <f t="shared" si="14"/>
        <v>0</v>
      </c>
      <c r="K123" s="43">
        <f>H123-E123</f>
        <v>-30</v>
      </c>
      <c r="L123" s="43"/>
      <c r="M123" s="43">
        <f t="shared" si="16"/>
        <v>-30</v>
      </c>
    </row>
    <row r="124" spans="1:13" ht="96" customHeight="1">
      <c r="A124" s="41" t="s">
        <v>207</v>
      </c>
      <c r="B124" s="39" t="s">
        <v>230</v>
      </c>
      <c r="C124" s="56" t="s">
        <v>257</v>
      </c>
      <c r="D124" s="56" t="s">
        <v>105</v>
      </c>
      <c r="E124" s="56">
        <v>5</v>
      </c>
      <c r="F124" s="56"/>
      <c r="G124" s="56">
        <f t="shared" si="13"/>
        <v>5</v>
      </c>
      <c r="H124" s="45">
        <v>4</v>
      </c>
      <c r="I124" s="60"/>
      <c r="J124" s="45">
        <f t="shared" si="14"/>
        <v>4</v>
      </c>
      <c r="K124" s="56">
        <f>H124-E124</f>
        <v>-1</v>
      </c>
      <c r="L124" s="56"/>
      <c r="M124" s="56">
        <f t="shared" si="16"/>
        <v>-1</v>
      </c>
    </row>
    <row r="125" spans="1:13" ht="62.25" customHeight="1">
      <c r="A125" s="41" t="s">
        <v>223</v>
      </c>
      <c r="B125" s="39" t="s">
        <v>231</v>
      </c>
      <c r="C125" s="43" t="s">
        <v>104</v>
      </c>
      <c r="D125" s="43" t="s">
        <v>110</v>
      </c>
      <c r="E125" s="43">
        <v>60</v>
      </c>
      <c r="F125" s="43"/>
      <c r="G125" s="43">
        <f t="shared" si="13"/>
        <v>60</v>
      </c>
      <c r="H125" s="45">
        <v>37</v>
      </c>
      <c r="I125" s="45"/>
      <c r="J125" s="45">
        <f t="shared" si="14"/>
        <v>37</v>
      </c>
      <c r="K125" s="43">
        <f t="shared" si="15"/>
        <v>-23</v>
      </c>
      <c r="L125" s="43"/>
      <c r="M125" s="43">
        <f t="shared" si="16"/>
        <v>-23</v>
      </c>
    </row>
    <row r="126" spans="1:13" ht="126">
      <c r="A126" s="41" t="s">
        <v>208</v>
      </c>
      <c r="B126" s="39" t="s">
        <v>232</v>
      </c>
      <c r="C126" s="43" t="s">
        <v>217</v>
      </c>
      <c r="D126" s="43" t="s">
        <v>105</v>
      </c>
      <c r="E126" s="43">
        <v>10</v>
      </c>
      <c r="F126" s="43"/>
      <c r="G126" s="43">
        <f t="shared" si="13"/>
        <v>10</v>
      </c>
      <c r="H126" s="45">
        <v>3</v>
      </c>
      <c r="I126" s="45"/>
      <c r="J126" s="45">
        <f t="shared" si="14"/>
        <v>3</v>
      </c>
      <c r="K126" s="43">
        <f t="shared" si="15"/>
        <v>-7</v>
      </c>
      <c r="L126" s="43"/>
      <c r="M126" s="43">
        <f t="shared" si="16"/>
        <v>-7</v>
      </c>
    </row>
    <row r="127" spans="1:13" ht="77.25" customHeight="1">
      <c r="A127" s="41" t="s">
        <v>224</v>
      </c>
      <c r="B127" s="39" t="s">
        <v>235</v>
      </c>
      <c r="C127" s="43" t="s">
        <v>104</v>
      </c>
      <c r="D127" s="43" t="s">
        <v>110</v>
      </c>
      <c r="E127" s="43">
        <v>2000</v>
      </c>
      <c r="F127" s="43"/>
      <c r="G127" s="43">
        <f t="shared" si="13"/>
        <v>2000</v>
      </c>
      <c r="H127" s="45">
        <v>2000</v>
      </c>
      <c r="I127" s="45"/>
      <c r="J127" s="45">
        <f t="shared" si="14"/>
        <v>2000</v>
      </c>
      <c r="K127" s="43">
        <f t="shared" si="15"/>
        <v>0</v>
      </c>
      <c r="L127" s="43"/>
      <c r="M127" s="43">
        <f t="shared" si="16"/>
        <v>0</v>
      </c>
    </row>
    <row r="128" spans="1:13" s="52" customFormat="1" ht="69" customHeight="1">
      <c r="A128" s="48" t="s">
        <v>225</v>
      </c>
      <c r="B128" s="49" t="s">
        <v>236</v>
      </c>
      <c r="C128" s="50" t="s">
        <v>217</v>
      </c>
      <c r="D128" s="50" t="s">
        <v>110</v>
      </c>
      <c r="E128" s="50">
        <v>1</v>
      </c>
      <c r="F128" s="50"/>
      <c r="G128" s="50">
        <f t="shared" si="13"/>
        <v>1</v>
      </c>
      <c r="H128" s="60">
        <v>1</v>
      </c>
      <c r="I128" s="60"/>
      <c r="J128" s="45">
        <f t="shared" si="14"/>
        <v>1</v>
      </c>
      <c r="K128" s="50">
        <f t="shared" si="15"/>
        <v>0</v>
      </c>
      <c r="L128" s="50"/>
      <c r="M128" s="50">
        <f t="shared" si="16"/>
        <v>0</v>
      </c>
    </row>
    <row r="129" spans="1:13" s="52" customFormat="1" ht="78" customHeight="1">
      <c r="A129" s="48" t="s">
        <v>395</v>
      </c>
      <c r="B129" s="49" t="s">
        <v>397</v>
      </c>
      <c r="C129" s="50" t="s">
        <v>104</v>
      </c>
      <c r="D129" s="50" t="s">
        <v>110</v>
      </c>
      <c r="E129" s="50">
        <v>188</v>
      </c>
      <c r="F129" s="50"/>
      <c r="G129" s="50">
        <f t="shared" si="13"/>
        <v>188</v>
      </c>
      <c r="H129" s="60">
        <v>188</v>
      </c>
      <c r="I129" s="60"/>
      <c r="J129" s="45">
        <f t="shared" si="14"/>
        <v>188</v>
      </c>
      <c r="K129" s="50">
        <f t="shared" si="15"/>
        <v>0</v>
      </c>
      <c r="L129" s="50"/>
      <c r="M129" s="50">
        <f t="shared" si="16"/>
        <v>0</v>
      </c>
    </row>
    <row r="130" spans="1:13" s="52" customFormat="1" ht="61.5" customHeight="1">
      <c r="A130" s="48" t="s">
        <v>396</v>
      </c>
      <c r="B130" s="49" t="s">
        <v>398</v>
      </c>
      <c r="C130" s="50" t="s">
        <v>217</v>
      </c>
      <c r="D130" s="50" t="s">
        <v>110</v>
      </c>
      <c r="E130" s="50">
        <v>752</v>
      </c>
      <c r="F130" s="50"/>
      <c r="G130" s="50">
        <f t="shared" si="13"/>
        <v>752</v>
      </c>
      <c r="H130" s="60">
        <v>752</v>
      </c>
      <c r="I130" s="60"/>
      <c r="J130" s="45">
        <f t="shared" si="14"/>
        <v>752</v>
      </c>
      <c r="K130" s="50">
        <f t="shared" si="15"/>
        <v>0</v>
      </c>
      <c r="L130" s="50"/>
      <c r="M130" s="50">
        <f t="shared" si="16"/>
        <v>0</v>
      </c>
    </row>
    <row r="131" spans="1:13" ht="63">
      <c r="A131" s="41" t="s">
        <v>226</v>
      </c>
      <c r="B131" s="39" t="s">
        <v>237</v>
      </c>
      <c r="C131" s="43" t="s">
        <v>104</v>
      </c>
      <c r="D131" s="43" t="s">
        <v>110</v>
      </c>
      <c r="E131" s="43">
        <v>21</v>
      </c>
      <c r="F131" s="43"/>
      <c r="G131" s="43">
        <f>E131</f>
        <v>21</v>
      </c>
      <c r="H131" s="45">
        <v>5</v>
      </c>
      <c r="I131" s="45"/>
      <c r="J131" s="45">
        <f t="shared" si="14"/>
        <v>5</v>
      </c>
      <c r="K131" s="43">
        <f t="shared" si="15"/>
        <v>-16</v>
      </c>
      <c r="L131" s="43"/>
      <c r="M131" s="43">
        <f t="shared" si="16"/>
        <v>-16</v>
      </c>
    </row>
    <row r="132" spans="1:13" ht="157.5">
      <c r="A132" s="41" t="s">
        <v>227</v>
      </c>
      <c r="B132" s="39" t="s">
        <v>238</v>
      </c>
      <c r="C132" s="43" t="s">
        <v>104</v>
      </c>
      <c r="D132" s="43" t="s">
        <v>110</v>
      </c>
      <c r="E132" s="43">
        <v>8</v>
      </c>
      <c r="F132" s="43"/>
      <c r="G132" s="43">
        <f t="shared" si="13"/>
        <v>8</v>
      </c>
      <c r="H132" s="45">
        <v>4</v>
      </c>
      <c r="I132" s="45"/>
      <c r="J132" s="45">
        <f t="shared" si="14"/>
        <v>4</v>
      </c>
      <c r="K132" s="43">
        <f t="shared" si="15"/>
        <v>-4</v>
      </c>
      <c r="L132" s="43"/>
      <c r="M132" s="43">
        <f t="shared" si="16"/>
        <v>-4</v>
      </c>
    </row>
    <row r="133" spans="1:13" ht="129.75" customHeight="1">
      <c r="A133" s="41" t="s">
        <v>228</v>
      </c>
      <c r="B133" s="39" t="s">
        <v>374</v>
      </c>
      <c r="C133" s="54" t="s">
        <v>104</v>
      </c>
      <c r="D133" s="54" t="s">
        <v>110</v>
      </c>
      <c r="E133" s="54">
        <v>8</v>
      </c>
      <c r="F133" s="54"/>
      <c r="G133" s="54">
        <f t="shared" si="13"/>
        <v>8</v>
      </c>
      <c r="H133" s="45">
        <v>4</v>
      </c>
      <c r="I133" s="45"/>
      <c r="J133" s="45">
        <f t="shared" si="14"/>
        <v>4</v>
      </c>
      <c r="K133" s="54">
        <f>H133-E133</f>
        <v>-4</v>
      </c>
      <c r="L133" s="54"/>
      <c r="M133" s="54">
        <f t="shared" si="16"/>
        <v>-4</v>
      </c>
    </row>
    <row r="134" spans="1:13" ht="63">
      <c r="A134" s="41" t="s">
        <v>229</v>
      </c>
      <c r="B134" s="39" t="s">
        <v>367</v>
      </c>
      <c r="C134" s="46" t="s">
        <v>104</v>
      </c>
      <c r="D134" s="46" t="s">
        <v>110</v>
      </c>
      <c r="E134" s="46">
        <v>1700</v>
      </c>
      <c r="F134" s="46"/>
      <c r="G134" s="46">
        <f t="shared" si="13"/>
        <v>1700</v>
      </c>
      <c r="H134" s="45">
        <v>1700</v>
      </c>
      <c r="I134" s="45"/>
      <c r="J134" s="45">
        <f t="shared" si="14"/>
        <v>1700</v>
      </c>
      <c r="K134" s="46">
        <f t="shared" si="15"/>
        <v>0</v>
      </c>
      <c r="L134" s="46"/>
      <c r="M134" s="46">
        <f t="shared" si="16"/>
        <v>0</v>
      </c>
    </row>
    <row r="135" spans="1:13" s="52" customFormat="1" ht="94.5">
      <c r="A135" s="48" t="s">
        <v>233</v>
      </c>
      <c r="B135" s="49" t="s">
        <v>249</v>
      </c>
      <c r="C135" s="50" t="s">
        <v>104</v>
      </c>
      <c r="D135" s="50" t="s">
        <v>110</v>
      </c>
      <c r="E135" s="50">
        <v>12</v>
      </c>
      <c r="F135" s="50"/>
      <c r="G135" s="50">
        <f t="shared" si="13"/>
        <v>12</v>
      </c>
      <c r="H135" s="60">
        <v>3</v>
      </c>
      <c r="I135" s="60"/>
      <c r="J135" s="45">
        <f t="shared" si="14"/>
        <v>3</v>
      </c>
      <c r="K135" s="50">
        <f t="shared" si="15"/>
        <v>-9</v>
      </c>
      <c r="L135" s="50"/>
      <c r="M135" s="50">
        <f t="shared" si="16"/>
        <v>-9</v>
      </c>
    </row>
    <row r="136" spans="1:13" ht="114" customHeight="1">
      <c r="A136" s="41" t="s">
        <v>234</v>
      </c>
      <c r="B136" s="39" t="s">
        <v>250</v>
      </c>
      <c r="C136" s="43" t="s">
        <v>104</v>
      </c>
      <c r="D136" s="43" t="s">
        <v>110</v>
      </c>
      <c r="E136" s="43">
        <v>8</v>
      </c>
      <c r="F136" s="43"/>
      <c r="G136" s="43">
        <f t="shared" si="13"/>
        <v>8</v>
      </c>
      <c r="H136" s="45">
        <v>2</v>
      </c>
      <c r="I136" s="45"/>
      <c r="J136" s="45">
        <f t="shared" si="14"/>
        <v>2</v>
      </c>
      <c r="K136" s="43">
        <f t="shared" si="15"/>
        <v>-6</v>
      </c>
      <c r="L136" s="43"/>
      <c r="M136" s="43">
        <f t="shared" si="16"/>
        <v>-6</v>
      </c>
    </row>
    <row r="137" spans="1:13" ht="110.25">
      <c r="A137" s="41" t="s">
        <v>239</v>
      </c>
      <c r="B137" s="39" t="s">
        <v>251</v>
      </c>
      <c r="C137" s="43" t="s">
        <v>104</v>
      </c>
      <c r="D137" s="43" t="s">
        <v>110</v>
      </c>
      <c r="E137" s="43">
        <v>100</v>
      </c>
      <c r="F137" s="43"/>
      <c r="G137" s="43">
        <f t="shared" si="13"/>
        <v>100</v>
      </c>
      <c r="H137" s="45">
        <v>95</v>
      </c>
      <c r="I137" s="45"/>
      <c r="J137" s="45">
        <f t="shared" si="14"/>
        <v>95</v>
      </c>
      <c r="K137" s="43">
        <f t="shared" si="15"/>
        <v>-5</v>
      </c>
      <c r="L137" s="43"/>
      <c r="M137" s="43">
        <f t="shared" si="16"/>
        <v>-5</v>
      </c>
    </row>
    <row r="138" spans="1:13" ht="98.25" customHeight="1">
      <c r="A138" s="41" t="s">
        <v>240</v>
      </c>
      <c r="B138" s="39" t="s">
        <v>399</v>
      </c>
      <c r="C138" s="68" t="s">
        <v>400</v>
      </c>
      <c r="D138" s="68" t="s">
        <v>110</v>
      </c>
      <c r="E138" s="68">
        <v>1</v>
      </c>
      <c r="F138" s="68"/>
      <c r="G138" s="68">
        <f t="shared" si="13"/>
        <v>1</v>
      </c>
      <c r="H138" s="45">
        <v>0</v>
      </c>
      <c r="I138" s="45"/>
      <c r="J138" s="45">
        <f t="shared" si="14"/>
        <v>0</v>
      </c>
      <c r="K138" s="68">
        <f t="shared" si="15"/>
        <v>-1</v>
      </c>
      <c r="L138" s="68"/>
      <c r="M138" s="68">
        <f t="shared" si="16"/>
        <v>-1</v>
      </c>
    </row>
    <row r="139" spans="1:13" ht="141.75">
      <c r="A139" s="41" t="s">
        <v>241</v>
      </c>
      <c r="B139" s="39" t="s">
        <v>253</v>
      </c>
      <c r="C139" s="43" t="s">
        <v>104</v>
      </c>
      <c r="D139" s="43" t="s">
        <v>110</v>
      </c>
      <c r="E139" s="43">
        <v>3</v>
      </c>
      <c r="F139" s="43"/>
      <c r="G139" s="43">
        <f t="shared" si="13"/>
        <v>3</v>
      </c>
      <c r="H139" s="45">
        <v>3</v>
      </c>
      <c r="I139" s="45"/>
      <c r="J139" s="45">
        <f t="shared" si="14"/>
        <v>3</v>
      </c>
      <c r="K139" s="43">
        <f t="shared" si="15"/>
        <v>0</v>
      </c>
      <c r="L139" s="43"/>
      <c r="M139" s="43">
        <f t="shared" si="16"/>
        <v>0</v>
      </c>
    </row>
    <row r="140" spans="1:13" ht="110.25">
      <c r="A140" s="41" t="s">
        <v>242</v>
      </c>
      <c r="B140" s="39" t="s">
        <v>254</v>
      </c>
      <c r="C140" s="43" t="s">
        <v>104</v>
      </c>
      <c r="D140" s="43" t="s">
        <v>110</v>
      </c>
      <c r="E140" s="43">
        <v>100</v>
      </c>
      <c r="F140" s="43"/>
      <c r="G140" s="43">
        <f t="shared" si="13"/>
        <v>100</v>
      </c>
      <c r="H140" s="60">
        <v>96</v>
      </c>
      <c r="I140" s="45"/>
      <c r="J140" s="45">
        <f t="shared" si="14"/>
        <v>96</v>
      </c>
      <c r="K140" s="43">
        <f t="shared" si="15"/>
        <v>-4</v>
      </c>
      <c r="L140" s="43"/>
      <c r="M140" s="43">
        <f t="shared" si="16"/>
        <v>-4</v>
      </c>
    </row>
    <row r="141" spans="1:13" ht="94.5" customHeight="1">
      <c r="A141" s="41" t="s">
        <v>401</v>
      </c>
      <c r="B141" s="39" t="s">
        <v>255</v>
      </c>
      <c r="C141" s="43" t="s">
        <v>252</v>
      </c>
      <c r="D141" s="43" t="s">
        <v>105</v>
      </c>
      <c r="E141" s="43">
        <v>1200</v>
      </c>
      <c r="F141" s="43"/>
      <c r="G141" s="43">
        <f t="shared" si="13"/>
        <v>1200</v>
      </c>
      <c r="H141" s="60">
        <v>1135</v>
      </c>
      <c r="I141" s="45"/>
      <c r="J141" s="45">
        <f t="shared" si="14"/>
        <v>1135</v>
      </c>
      <c r="K141" s="43">
        <f t="shared" si="15"/>
        <v>-65</v>
      </c>
      <c r="L141" s="43"/>
      <c r="M141" s="43">
        <f t="shared" si="16"/>
        <v>-65</v>
      </c>
    </row>
    <row r="142" spans="1:13" ht="111.75" customHeight="1">
      <c r="A142" s="41" t="s">
        <v>243</v>
      </c>
      <c r="B142" s="39" t="s">
        <v>256</v>
      </c>
      <c r="C142" s="43" t="s">
        <v>104</v>
      </c>
      <c r="D142" s="43" t="s">
        <v>110</v>
      </c>
      <c r="E142" s="43">
        <v>1857</v>
      </c>
      <c r="F142" s="43"/>
      <c r="G142" s="43">
        <f t="shared" si="13"/>
        <v>1857</v>
      </c>
      <c r="H142" s="45">
        <v>1372</v>
      </c>
      <c r="I142" s="45"/>
      <c r="J142" s="45">
        <f t="shared" si="14"/>
        <v>1372</v>
      </c>
      <c r="K142" s="43">
        <f t="shared" si="15"/>
        <v>-485</v>
      </c>
      <c r="L142" s="43"/>
      <c r="M142" s="43">
        <f t="shared" si="16"/>
        <v>-485</v>
      </c>
    </row>
    <row r="143" spans="1:13" s="52" customFormat="1" ht="110.25">
      <c r="A143" s="48" t="s">
        <v>244</v>
      </c>
      <c r="B143" s="49" t="s">
        <v>258</v>
      </c>
      <c r="C143" s="50" t="s">
        <v>104</v>
      </c>
      <c r="D143" s="50" t="s">
        <v>110</v>
      </c>
      <c r="E143" s="50">
        <v>15</v>
      </c>
      <c r="F143" s="50"/>
      <c r="G143" s="50">
        <f t="shared" si="13"/>
        <v>15</v>
      </c>
      <c r="H143" s="60">
        <v>9</v>
      </c>
      <c r="I143" s="60"/>
      <c r="J143" s="45">
        <f t="shared" si="14"/>
        <v>9</v>
      </c>
      <c r="K143" s="50">
        <f t="shared" si="15"/>
        <v>-6</v>
      </c>
      <c r="L143" s="50"/>
      <c r="M143" s="50">
        <f t="shared" si="16"/>
        <v>-6</v>
      </c>
    </row>
    <row r="144" spans="1:13" ht="64.5" customHeight="1">
      <c r="A144" s="41" t="s">
        <v>372</v>
      </c>
      <c r="B144" s="39" t="s">
        <v>259</v>
      </c>
      <c r="C144" s="43" t="s">
        <v>257</v>
      </c>
      <c r="D144" s="43" t="s">
        <v>110</v>
      </c>
      <c r="E144" s="43">
        <v>1421</v>
      </c>
      <c r="F144" s="43"/>
      <c r="G144" s="43">
        <f t="shared" si="13"/>
        <v>1421</v>
      </c>
      <c r="H144" s="45">
        <v>196</v>
      </c>
      <c r="I144" s="45"/>
      <c r="J144" s="45">
        <f t="shared" si="14"/>
        <v>196</v>
      </c>
      <c r="K144" s="43">
        <f t="shared" si="15"/>
        <v>-1225</v>
      </c>
      <c r="L144" s="43"/>
      <c r="M144" s="43">
        <f t="shared" si="16"/>
        <v>-1225</v>
      </c>
    </row>
    <row r="145" spans="1:13" ht="34.5" customHeight="1">
      <c r="A145" s="41" t="s">
        <v>245</v>
      </c>
      <c r="B145" s="39" t="s">
        <v>263</v>
      </c>
      <c r="C145" s="46" t="s">
        <v>104</v>
      </c>
      <c r="D145" s="46" t="s">
        <v>110</v>
      </c>
      <c r="E145" s="46">
        <v>4</v>
      </c>
      <c r="F145" s="46"/>
      <c r="G145" s="46">
        <f t="shared" si="13"/>
        <v>4</v>
      </c>
      <c r="H145" s="45">
        <v>0</v>
      </c>
      <c r="I145" s="45"/>
      <c r="J145" s="45">
        <f t="shared" si="14"/>
        <v>0</v>
      </c>
      <c r="K145" s="46">
        <f t="shared" si="15"/>
        <v>-4</v>
      </c>
      <c r="L145" s="46"/>
      <c r="M145" s="46">
        <f t="shared" si="16"/>
        <v>-4</v>
      </c>
    </row>
    <row r="146" spans="1:13" ht="122.25" customHeight="1">
      <c r="A146" s="41" t="s">
        <v>246</v>
      </c>
      <c r="B146" s="39" t="s">
        <v>402</v>
      </c>
      <c r="C146" s="68" t="s">
        <v>104</v>
      </c>
      <c r="D146" s="68" t="s">
        <v>110</v>
      </c>
      <c r="E146" s="68">
        <v>100</v>
      </c>
      <c r="F146" s="68"/>
      <c r="G146" s="68">
        <f t="shared" si="13"/>
        <v>100</v>
      </c>
      <c r="H146" s="45">
        <v>100</v>
      </c>
      <c r="I146" s="45"/>
      <c r="J146" s="45">
        <f t="shared" si="14"/>
        <v>100</v>
      </c>
      <c r="K146" s="68">
        <f t="shared" si="15"/>
        <v>0</v>
      </c>
      <c r="L146" s="68"/>
      <c r="M146" s="68">
        <f t="shared" si="16"/>
        <v>0</v>
      </c>
    </row>
    <row r="147" spans="1:13" ht="78.75">
      <c r="A147" s="41" t="s">
        <v>247</v>
      </c>
      <c r="B147" s="39" t="s">
        <v>260</v>
      </c>
      <c r="C147" s="43" t="s">
        <v>104</v>
      </c>
      <c r="D147" s="43" t="s">
        <v>110</v>
      </c>
      <c r="E147" s="43">
        <v>44</v>
      </c>
      <c r="F147" s="43"/>
      <c r="G147" s="43">
        <f t="shared" si="13"/>
        <v>44</v>
      </c>
      <c r="H147" s="45">
        <v>41</v>
      </c>
      <c r="I147" s="45"/>
      <c r="J147" s="45">
        <f t="shared" si="14"/>
        <v>41</v>
      </c>
      <c r="K147" s="43">
        <f t="shared" si="15"/>
        <v>-3</v>
      </c>
      <c r="L147" s="43"/>
      <c r="M147" s="43">
        <f t="shared" si="16"/>
        <v>-3</v>
      </c>
    </row>
    <row r="148" spans="1:13" ht="78.75">
      <c r="A148" s="41" t="s">
        <v>403</v>
      </c>
      <c r="B148" s="39" t="s">
        <v>261</v>
      </c>
      <c r="C148" s="43" t="s">
        <v>217</v>
      </c>
      <c r="D148" s="43" t="s">
        <v>105</v>
      </c>
      <c r="E148" s="43">
        <v>528</v>
      </c>
      <c r="F148" s="43"/>
      <c r="G148" s="43">
        <f t="shared" si="13"/>
        <v>528</v>
      </c>
      <c r="H148" s="45">
        <v>464</v>
      </c>
      <c r="I148" s="45"/>
      <c r="J148" s="45">
        <f t="shared" si="14"/>
        <v>464</v>
      </c>
      <c r="K148" s="43">
        <f t="shared" si="15"/>
        <v>-64</v>
      </c>
      <c r="L148" s="43"/>
      <c r="M148" s="43">
        <f>K148</f>
        <v>-64</v>
      </c>
    </row>
    <row r="149" spans="1:13" ht="63">
      <c r="A149" s="41" t="s">
        <v>248</v>
      </c>
      <c r="B149" s="39" t="s">
        <v>262</v>
      </c>
      <c r="C149" s="43" t="s">
        <v>104</v>
      </c>
      <c r="D149" s="43" t="s">
        <v>110</v>
      </c>
      <c r="E149" s="43">
        <v>2</v>
      </c>
      <c r="F149" s="43"/>
      <c r="G149" s="43">
        <f>E149</f>
        <v>2</v>
      </c>
      <c r="H149" s="45">
        <v>2</v>
      </c>
      <c r="I149" s="45"/>
      <c r="J149" s="45">
        <f t="shared" si="14"/>
        <v>2</v>
      </c>
      <c r="K149" s="43">
        <f t="shared" si="15"/>
        <v>0</v>
      </c>
      <c r="L149" s="43"/>
      <c r="M149" s="43">
        <f t="shared" si="16"/>
        <v>0</v>
      </c>
    </row>
    <row r="150" spans="1:13" ht="83.25" customHeight="1">
      <c r="A150" s="112" t="s">
        <v>428</v>
      </c>
      <c r="B150" s="113"/>
      <c r="C150" s="113"/>
      <c r="D150" s="113"/>
      <c r="E150" s="113"/>
      <c r="F150" s="113"/>
      <c r="G150" s="113"/>
      <c r="H150" s="113"/>
      <c r="I150" s="113"/>
      <c r="J150" s="113"/>
      <c r="K150" s="113"/>
      <c r="L150" s="113"/>
      <c r="M150" s="114"/>
    </row>
    <row r="151" spans="1:13" ht="15.75">
      <c r="A151" s="65" t="s">
        <v>380</v>
      </c>
      <c r="B151" s="32" t="s">
        <v>36</v>
      </c>
      <c r="C151" s="32"/>
      <c r="D151" s="32"/>
      <c r="E151" s="32"/>
      <c r="F151" s="32"/>
      <c r="G151" s="32"/>
      <c r="H151" s="32"/>
      <c r="I151" s="32"/>
      <c r="J151" s="32"/>
      <c r="K151" s="32"/>
      <c r="L151" s="32"/>
      <c r="M151" s="32"/>
    </row>
    <row r="152" spans="1:13" ht="65.25" customHeight="1">
      <c r="A152" s="41" t="s">
        <v>106</v>
      </c>
      <c r="B152" s="39" t="s">
        <v>278</v>
      </c>
      <c r="C152" s="43" t="s">
        <v>174</v>
      </c>
      <c r="D152" s="43" t="s">
        <v>109</v>
      </c>
      <c r="E152" s="51">
        <v>2697.64</v>
      </c>
      <c r="F152" s="37"/>
      <c r="G152" s="37">
        <f>E152</f>
        <v>2697.64</v>
      </c>
      <c r="H152" s="44">
        <v>2695.95</v>
      </c>
      <c r="I152" s="44"/>
      <c r="J152" s="44">
        <f>H152</f>
        <v>2695.95</v>
      </c>
      <c r="K152" s="37">
        <f>H152-E152</f>
        <v>-1.6900000000000546</v>
      </c>
      <c r="L152" s="37"/>
      <c r="M152" s="37">
        <f>K152</f>
        <v>-1.6900000000000546</v>
      </c>
    </row>
    <row r="153" spans="1:13" ht="47.25" customHeight="1">
      <c r="A153" s="41" t="s">
        <v>111</v>
      </c>
      <c r="B153" s="39" t="s">
        <v>279</v>
      </c>
      <c r="C153" s="43" t="s">
        <v>174</v>
      </c>
      <c r="D153" s="43" t="s">
        <v>277</v>
      </c>
      <c r="E153" s="37">
        <v>500</v>
      </c>
      <c r="F153" s="37"/>
      <c r="G153" s="37">
        <f aca="true" t="shared" si="17" ref="G153:G182">E153</f>
        <v>500</v>
      </c>
      <c r="H153" s="44">
        <v>500</v>
      </c>
      <c r="I153" s="44"/>
      <c r="J153" s="44">
        <f aca="true" t="shared" si="18" ref="J153:J182">H153</f>
        <v>500</v>
      </c>
      <c r="K153" s="37">
        <f aca="true" t="shared" si="19" ref="K153:K182">H153-E153</f>
        <v>0</v>
      </c>
      <c r="L153" s="37"/>
      <c r="M153" s="37">
        <f aca="true" t="shared" si="20" ref="M153:M182">K153</f>
        <v>0</v>
      </c>
    </row>
    <row r="154" spans="1:13" ht="63">
      <c r="A154" s="41" t="s">
        <v>112</v>
      </c>
      <c r="B154" s="39" t="s">
        <v>280</v>
      </c>
      <c r="C154" s="43" t="s">
        <v>276</v>
      </c>
      <c r="D154" s="43" t="s">
        <v>277</v>
      </c>
      <c r="E154" s="37">
        <v>250</v>
      </c>
      <c r="F154" s="37"/>
      <c r="G154" s="37">
        <f t="shared" si="17"/>
        <v>250</v>
      </c>
      <c r="H154" s="44">
        <v>250</v>
      </c>
      <c r="I154" s="44"/>
      <c r="J154" s="44">
        <f t="shared" si="18"/>
        <v>250</v>
      </c>
      <c r="K154" s="37">
        <f t="shared" si="19"/>
        <v>0</v>
      </c>
      <c r="L154" s="37"/>
      <c r="M154" s="37">
        <f t="shared" si="20"/>
        <v>0</v>
      </c>
    </row>
    <row r="155" spans="1:13" ht="63">
      <c r="A155" s="41" t="s">
        <v>264</v>
      </c>
      <c r="B155" s="39" t="s">
        <v>281</v>
      </c>
      <c r="C155" s="43" t="s">
        <v>174</v>
      </c>
      <c r="D155" s="43" t="s">
        <v>277</v>
      </c>
      <c r="E155" s="37">
        <v>2000</v>
      </c>
      <c r="F155" s="37"/>
      <c r="G155" s="37">
        <f t="shared" si="17"/>
        <v>2000</v>
      </c>
      <c r="H155" s="59">
        <v>1979.46</v>
      </c>
      <c r="I155" s="44"/>
      <c r="J155" s="44">
        <f t="shared" si="18"/>
        <v>1979.46</v>
      </c>
      <c r="K155" s="61">
        <f t="shared" si="19"/>
        <v>-20.539999999999964</v>
      </c>
      <c r="L155" s="61"/>
      <c r="M155" s="61">
        <f t="shared" si="20"/>
        <v>-20.539999999999964</v>
      </c>
    </row>
    <row r="156" spans="1:13" ht="31.5">
      <c r="A156" s="41" t="s">
        <v>265</v>
      </c>
      <c r="B156" s="39" t="s">
        <v>282</v>
      </c>
      <c r="C156" s="43" t="s">
        <v>174</v>
      </c>
      <c r="D156" s="43" t="s">
        <v>109</v>
      </c>
      <c r="E156" s="73">
        <v>887.06</v>
      </c>
      <c r="F156" s="37"/>
      <c r="G156" s="37">
        <f t="shared" si="17"/>
        <v>887.06</v>
      </c>
      <c r="H156" s="59">
        <f>H84/H119</f>
        <v>885.8036141304348</v>
      </c>
      <c r="I156" s="44"/>
      <c r="J156" s="44">
        <f t="shared" si="18"/>
        <v>885.8036141304348</v>
      </c>
      <c r="K156" s="37">
        <f t="shared" si="19"/>
        <v>-1.2563858695651788</v>
      </c>
      <c r="L156" s="37"/>
      <c r="M156" s="37">
        <f t="shared" si="20"/>
        <v>-1.2563858695651788</v>
      </c>
    </row>
    <row r="157" spans="1:13" ht="94.5" customHeight="1">
      <c r="A157" s="41" t="s">
        <v>266</v>
      </c>
      <c r="B157" s="39" t="s">
        <v>283</v>
      </c>
      <c r="C157" s="43" t="s">
        <v>174</v>
      </c>
      <c r="D157" s="43" t="s">
        <v>109</v>
      </c>
      <c r="E157" s="37">
        <v>86.53</v>
      </c>
      <c r="F157" s="37"/>
      <c r="G157" s="37">
        <f t="shared" si="17"/>
        <v>86.53</v>
      </c>
      <c r="H157" s="59">
        <f>H85/H122</f>
        <v>94.27889251573794</v>
      </c>
      <c r="I157" s="44"/>
      <c r="J157" s="44">
        <f t="shared" si="18"/>
        <v>94.27889251573794</v>
      </c>
      <c r="K157" s="37">
        <f t="shared" si="19"/>
        <v>7.748892515737936</v>
      </c>
      <c r="L157" s="37"/>
      <c r="M157" s="37">
        <f t="shared" si="20"/>
        <v>7.748892515737936</v>
      </c>
    </row>
    <row r="158" spans="1:13" ht="78.75">
      <c r="A158" s="41" t="s">
        <v>267</v>
      </c>
      <c r="B158" s="39" t="s">
        <v>404</v>
      </c>
      <c r="C158" s="68" t="s">
        <v>174</v>
      </c>
      <c r="D158" s="68" t="s">
        <v>109</v>
      </c>
      <c r="E158" s="37">
        <v>20</v>
      </c>
      <c r="F158" s="37"/>
      <c r="G158" s="37">
        <f t="shared" si="17"/>
        <v>20</v>
      </c>
      <c r="H158" s="44">
        <v>0</v>
      </c>
      <c r="I158" s="44"/>
      <c r="J158" s="44">
        <f t="shared" si="18"/>
        <v>0</v>
      </c>
      <c r="K158" s="37">
        <f t="shared" si="19"/>
        <v>-20</v>
      </c>
      <c r="L158" s="37"/>
      <c r="M158" s="37">
        <f t="shared" si="20"/>
        <v>-20</v>
      </c>
    </row>
    <row r="159" spans="1:13" ht="78.75">
      <c r="A159" s="41" t="s">
        <v>268</v>
      </c>
      <c r="B159" s="39" t="s">
        <v>284</v>
      </c>
      <c r="C159" s="43" t="s">
        <v>174</v>
      </c>
      <c r="D159" s="43" t="s">
        <v>277</v>
      </c>
      <c r="E159" s="37">
        <v>1000</v>
      </c>
      <c r="F159" s="37"/>
      <c r="G159" s="37">
        <f t="shared" si="17"/>
        <v>1000</v>
      </c>
      <c r="H159" s="44">
        <v>1000</v>
      </c>
      <c r="I159" s="44"/>
      <c r="J159" s="44">
        <f t="shared" si="18"/>
        <v>1000</v>
      </c>
      <c r="K159" s="37">
        <f t="shared" si="19"/>
        <v>0</v>
      </c>
      <c r="L159" s="37"/>
      <c r="M159" s="37">
        <f t="shared" si="20"/>
        <v>0</v>
      </c>
    </row>
    <row r="160" spans="1:13" ht="252">
      <c r="A160" s="41" t="s">
        <v>269</v>
      </c>
      <c r="B160" s="39" t="s">
        <v>285</v>
      </c>
      <c r="C160" s="43" t="s">
        <v>174</v>
      </c>
      <c r="D160" s="43" t="s">
        <v>277</v>
      </c>
      <c r="E160" s="37">
        <v>5000</v>
      </c>
      <c r="F160" s="37"/>
      <c r="G160" s="37">
        <f t="shared" si="17"/>
        <v>5000</v>
      </c>
      <c r="H160" s="44">
        <v>5000</v>
      </c>
      <c r="I160" s="44"/>
      <c r="J160" s="44">
        <f>H160</f>
        <v>5000</v>
      </c>
      <c r="K160" s="37">
        <f t="shared" si="19"/>
        <v>0</v>
      </c>
      <c r="L160" s="37"/>
      <c r="M160" s="37">
        <f t="shared" si="20"/>
        <v>0</v>
      </c>
    </row>
    <row r="161" spans="1:13" ht="63">
      <c r="A161" s="41" t="s">
        <v>270</v>
      </c>
      <c r="B161" s="39" t="s">
        <v>307</v>
      </c>
      <c r="C161" s="43" t="s">
        <v>174</v>
      </c>
      <c r="D161" s="43" t="s">
        <v>109</v>
      </c>
      <c r="E161" s="37">
        <v>2000</v>
      </c>
      <c r="F161" s="37"/>
      <c r="G161" s="37">
        <f t="shared" si="17"/>
        <v>2000</v>
      </c>
      <c r="H161" s="44">
        <v>1996.5</v>
      </c>
      <c r="I161" s="44"/>
      <c r="J161" s="44">
        <f t="shared" si="18"/>
        <v>1996.5</v>
      </c>
      <c r="K161" s="37">
        <f t="shared" si="19"/>
        <v>-3.5</v>
      </c>
      <c r="L161" s="37"/>
      <c r="M161" s="37">
        <f t="shared" si="20"/>
        <v>-3.5</v>
      </c>
    </row>
    <row r="162" spans="1:13" ht="144.75" customHeight="1">
      <c r="A162" s="41" t="s">
        <v>271</v>
      </c>
      <c r="B162" s="39" t="s">
        <v>415</v>
      </c>
      <c r="C162" s="43" t="s">
        <v>174</v>
      </c>
      <c r="D162" s="43" t="s">
        <v>109</v>
      </c>
      <c r="E162" s="37">
        <v>243.51</v>
      </c>
      <c r="F162" s="37"/>
      <c r="G162" s="37">
        <f t="shared" si="17"/>
        <v>243.51</v>
      </c>
      <c r="H162" s="44">
        <v>243.51</v>
      </c>
      <c r="I162" s="44"/>
      <c r="J162" s="44">
        <f t="shared" si="18"/>
        <v>243.51</v>
      </c>
      <c r="K162" s="37">
        <f t="shared" si="19"/>
        <v>0</v>
      </c>
      <c r="L162" s="37"/>
      <c r="M162" s="37">
        <f t="shared" si="20"/>
        <v>0</v>
      </c>
    </row>
    <row r="163" spans="1:13" ht="63">
      <c r="A163" s="41" t="s">
        <v>272</v>
      </c>
      <c r="B163" s="39" t="s">
        <v>308</v>
      </c>
      <c r="C163" s="43" t="s">
        <v>174</v>
      </c>
      <c r="D163" s="43" t="s">
        <v>109</v>
      </c>
      <c r="E163" s="37">
        <v>1000</v>
      </c>
      <c r="F163" s="37"/>
      <c r="G163" s="37">
        <f t="shared" si="17"/>
        <v>1000</v>
      </c>
      <c r="H163" s="44">
        <v>1000</v>
      </c>
      <c r="I163" s="44"/>
      <c r="J163" s="44">
        <f t="shared" si="18"/>
        <v>1000</v>
      </c>
      <c r="K163" s="37">
        <f t="shared" si="19"/>
        <v>0</v>
      </c>
      <c r="L163" s="37"/>
      <c r="M163" s="37">
        <f t="shared" si="20"/>
        <v>0</v>
      </c>
    </row>
    <row r="164" spans="1:13" ht="78.75">
      <c r="A164" s="41" t="s">
        <v>273</v>
      </c>
      <c r="B164" s="39" t="s">
        <v>309</v>
      </c>
      <c r="C164" s="43" t="s">
        <v>174</v>
      </c>
      <c r="D164" s="43" t="s">
        <v>277</v>
      </c>
      <c r="E164" s="37">
        <v>5000</v>
      </c>
      <c r="F164" s="37"/>
      <c r="G164" s="37">
        <f t="shared" si="17"/>
        <v>5000</v>
      </c>
      <c r="H164" s="44">
        <v>5000</v>
      </c>
      <c r="I164" s="44"/>
      <c r="J164" s="44">
        <f t="shared" si="18"/>
        <v>5000</v>
      </c>
      <c r="K164" s="44">
        <f t="shared" si="19"/>
        <v>0</v>
      </c>
      <c r="L164" s="37"/>
      <c r="M164" s="37">
        <f t="shared" si="20"/>
        <v>0</v>
      </c>
    </row>
    <row r="165" spans="1:13" ht="112.5" customHeight="1">
      <c r="A165" s="41" t="s">
        <v>274</v>
      </c>
      <c r="B165" s="39" t="s">
        <v>375</v>
      </c>
      <c r="C165" s="54" t="s">
        <v>174</v>
      </c>
      <c r="D165" s="54" t="s">
        <v>277</v>
      </c>
      <c r="E165" s="37">
        <v>5000</v>
      </c>
      <c r="F165" s="37"/>
      <c r="G165" s="37">
        <f t="shared" si="17"/>
        <v>5000</v>
      </c>
      <c r="H165" s="44">
        <v>5000</v>
      </c>
      <c r="I165" s="44"/>
      <c r="J165" s="44">
        <f t="shared" si="18"/>
        <v>5000</v>
      </c>
      <c r="K165" s="37">
        <f t="shared" si="19"/>
        <v>0</v>
      </c>
      <c r="L165" s="37"/>
      <c r="M165" s="37">
        <f t="shared" si="20"/>
        <v>0</v>
      </c>
    </row>
    <row r="166" spans="1:13" ht="47.25">
      <c r="A166" s="41" t="s">
        <v>275</v>
      </c>
      <c r="B166" s="39" t="s">
        <v>368</v>
      </c>
      <c r="C166" s="46" t="s">
        <v>174</v>
      </c>
      <c r="D166" s="46" t="s">
        <v>109</v>
      </c>
      <c r="E166" s="37">
        <v>106</v>
      </c>
      <c r="F166" s="37"/>
      <c r="G166" s="37">
        <f t="shared" si="17"/>
        <v>106</v>
      </c>
      <c r="H166" s="44">
        <v>75.9</v>
      </c>
      <c r="I166" s="44"/>
      <c r="J166" s="44">
        <f t="shared" si="18"/>
        <v>75.9</v>
      </c>
      <c r="K166" s="37">
        <f t="shared" si="19"/>
        <v>-30.099999999999994</v>
      </c>
      <c r="L166" s="37"/>
      <c r="M166" s="37">
        <f t="shared" si="20"/>
        <v>-30.099999999999994</v>
      </c>
    </row>
    <row r="167" spans="1:13" ht="63">
      <c r="A167" s="41" t="s">
        <v>286</v>
      </c>
      <c r="B167" s="39" t="s">
        <v>310</v>
      </c>
      <c r="C167" s="43" t="s">
        <v>174</v>
      </c>
      <c r="D167" s="43" t="s">
        <v>277</v>
      </c>
      <c r="E167" s="37">
        <v>5000</v>
      </c>
      <c r="F167" s="37"/>
      <c r="G167" s="37">
        <f t="shared" si="17"/>
        <v>5000</v>
      </c>
      <c r="H167" s="44">
        <v>5000</v>
      </c>
      <c r="I167" s="44"/>
      <c r="J167" s="44">
        <f t="shared" si="18"/>
        <v>5000</v>
      </c>
      <c r="K167" s="37">
        <f t="shared" si="19"/>
        <v>0</v>
      </c>
      <c r="L167" s="37"/>
      <c r="M167" s="37">
        <f t="shared" si="20"/>
        <v>0</v>
      </c>
    </row>
    <row r="168" spans="1:13" ht="78.75">
      <c r="A168" s="41" t="s">
        <v>287</v>
      </c>
      <c r="B168" s="39" t="s">
        <v>311</v>
      </c>
      <c r="C168" s="43" t="s">
        <v>174</v>
      </c>
      <c r="D168" s="43" t="s">
        <v>277</v>
      </c>
      <c r="E168" s="37">
        <v>50000</v>
      </c>
      <c r="F168" s="37"/>
      <c r="G168" s="37">
        <f t="shared" si="17"/>
        <v>50000</v>
      </c>
      <c r="H168" s="44">
        <v>50000</v>
      </c>
      <c r="I168" s="44"/>
      <c r="J168" s="44">
        <f t="shared" si="18"/>
        <v>50000</v>
      </c>
      <c r="K168" s="37">
        <f t="shared" si="19"/>
        <v>0</v>
      </c>
      <c r="L168" s="37"/>
      <c r="M168" s="37">
        <f t="shared" si="20"/>
        <v>0</v>
      </c>
    </row>
    <row r="169" spans="1:13" ht="94.5">
      <c r="A169" s="41" t="s">
        <v>288</v>
      </c>
      <c r="B169" s="39" t="s">
        <v>312</v>
      </c>
      <c r="C169" s="43" t="s">
        <v>174</v>
      </c>
      <c r="D169" s="43" t="s">
        <v>277</v>
      </c>
      <c r="E169" s="37">
        <v>5000</v>
      </c>
      <c r="F169" s="37"/>
      <c r="G169" s="37">
        <f t="shared" si="17"/>
        <v>5000</v>
      </c>
      <c r="H169" s="44">
        <v>5000</v>
      </c>
      <c r="I169" s="44"/>
      <c r="J169" s="44">
        <f t="shared" si="18"/>
        <v>5000</v>
      </c>
      <c r="K169" s="37">
        <f t="shared" si="19"/>
        <v>0</v>
      </c>
      <c r="L169" s="37"/>
      <c r="M169" s="37">
        <f t="shared" si="20"/>
        <v>0</v>
      </c>
    </row>
    <row r="170" spans="1:13" ht="81" customHeight="1">
      <c r="A170" s="41" t="s">
        <v>289</v>
      </c>
      <c r="B170" s="39" t="s">
        <v>405</v>
      </c>
      <c r="C170" s="68" t="s">
        <v>174</v>
      </c>
      <c r="D170" s="68" t="s">
        <v>277</v>
      </c>
      <c r="E170" s="37">
        <v>15000</v>
      </c>
      <c r="F170" s="37"/>
      <c r="G170" s="37">
        <f t="shared" si="17"/>
        <v>15000</v>
      </c>
      <c r="H170" s="44">
        <v>0</v>
      </c>
      <c r="I170" s="44"/>
      <c r="J170" s="44">
        <f t="shared" si="18"/>
        <v>0</v>
      </c>
      <c r="K170" s="37">
        <f t="shared" si="19"/>
        <v>-15000</v>
      </c>
      <c r="L170" s="37"/>
      <c r="M170" s="37">
        <f t="shared" si="20"/>
        <v>-15000</v>
      </c>
    </row>
    <row r="171" spans="1:13" ht="78.75">
      <c r="A171" s="41" t="s">
        <v>290</v>
      </c>
      <c r="B171" s="39" t="s">
        <v>313</v>
      </c>
      <c r="C171" s="43" t="s">
        <v>174</v>
      </c>
      <c r="D171" s="43" t="s">
        <v>109</v>
      </c>
      <c r="E171" s="37">
        <v>11988</v>
      </c>
      <c r="F171" s="37"/>
      <c r="G171" s="37">
        <f t="shared" si="17"/>
        <v>11988</v>
      </c>
      <c r="H171" s="44">
        <v>11988</v>
      </c>
      <c r="I171" s="44"/>
      <c r="J171" s="44">
        <f t="shared" si="18"/>
        <v>11988</v>
      </c>
      <c r="K171" s="37">
        <f t="shared" si="19"/>
        <v>0</v>
      </c>
      <c r="L171" s="37"/>
      <c r="M171" s="37">
        <f t="shared" si="20"/>
        <v>0</v>
      </c>
    </row>
    <row r="172" spans="1:13" ht="79.5" customHeight="1">
      <c r="A172" s="41" t="s">
        <v>291</v>
      </c>
      <c r="B172" s="39" t="s">
        <v>314</v>
      </c>
      <c r="C172" s="43" t="s">
        <v>298</v>
      </c>
      <c r="D172" s="43" t="s">
        <v>277</v>
      </c>
      <c r="E172" s="37">
        <v>2000</v>
      </c>
      <c r="F172" s="37"/>
      <c r="G172" s="37">
        <f t="shared" si="17"/>
        <v>2000</v>
      </c>
      <c r="H172" s="44">
        <v>2000</v>
      </c>
      <c r="I172" s="44"/>
      <c r="J172" s="44">
        <f t="shared" si="18"/>
        <v>2000</v>
      </c>
      <c r="K172" s="37">
        <f t="shared" si="19"/>
        <v>0</v>
      </c>
      <c r="L172" s="37"/>
      <c r="M172" s="37">
        <f t="shared" si="20"/>
        <v>0</v>
      </c>
    </row>
    <row r="173" spans="1:13" ht="62.25" customHeight="1">
      <c r="A173" s="41" t="s">
        <v>292</v>
      </c>
      <c r="B173" s="39" t="s">
        <v>315</v>
      </c>
      <c r="C173" s="43" t="s">
        <v>174</v>
      </c>
      <c r="D173" s="43" t="s">
        <v>277</v>
      </c>
      <c r="E173" s="37">
        <v>1000</v>
      </c>
      <c r="F173" s="37"/>
      <c r="G173" s="37">
        <f t="shared" si="17"/>
        <v>1000</v>
      </c>
      <c r="H173" s="44">
        <v>1000</v>
      </c>
      <c r="I173" s="44"/>
      <c r="J173" s="44">
        <f t="shared" si="18"/>
        <v>1000</v>
      </c>
      <c r="K173" s="37">
        <f t="shared" si="19"/>
        <v>0</v>
      </c>
      <c r="L173" s="37"/>
      <c r="M173" s="37">
        <f t="shared" si="20"/>
        <v>0</v>
      </c>
    </row>
    <row r="174" spans="1:13" ht="47.25">
      <c r="A174" s="41" t="s">
        <v>293</v>
      </c>
      <c r="B174" s="39" t="s">
        <v>316</v>
      </c>
      <c r="C174" s="43" t="s">
        <v>174</v>
      </c>
      <c r="D174" s="43" t="s">
        <v>109</v>
      </c>
      <c r="E174" s="37">
        <v>47.3</v>
      </c>
      <c r="F174" s="37"/>
      <c r="G174" s="37">
        <f t="shared" si="17"/>
        <v>47.3</v>
      </c>
      <c r="H174" s="44">
        <v>47.3</v>
      </c>
      <c r="I174" s="44"/>
      <c r="J174" s="44">
        <f t="shared" si="18"/>
        <v>47.3</v>
      </c>
      <c r="K174" s="37">
        <f t="shared" si="19"/>
        <v>0</v>
      </c>
      <c r="L174" s="37"/>
      <c r="M174" s="37">
        <f t="shared" si="20"/>
        <v>0</v>
      </c>
    </row>
    <row r="175" spans="1:13" ht="332.25" customHeight="1">
      <c r="A175" s="41" t="s">
        <v>294</v>
      </c>
      <c r="B175" s="39" t="s">
        <v>299</v>
      </c>
      <c r="C175" s="43" t="s">
        <v>174</v>
      </c>
      <c r="D175" s="43" t="s">
        <v>109</v>
      </c>
      <c r="E175" s="37">
        <v>38564</v>
      </c>
      <c r="F175" s="37"/>
      <c r="G175" s="37">
        <f t="shared" si="17"/>
        <v>38564</v>
      </c>
      <c r="H175" s="44">
        <v>0</v>
      </c>
      <c r="I175" s="44"/>
      <c r="J175" s="44">
        <f t="shared" si="18"/>
        <v>0</v>
      </c>
      <c r="K175" s="37">
        <f t="shared" si="19"/>
        <v>-38564</v>
      </c>
      <c r="L175" s="37"/>
      <c r="M175" s="37">
        <f t="shared" si="20"/>
        <v>-38564</v>
      </c>
    </row>
    <row r="176" spans="1:13" ht="189" customHeight="1">
      <c r="A176" s="41" t="s">
        <v>406</v>
      </c>
      <c r="B176" s="39" t="s">
        <v>300</v>
      </c>
      <c r="C176" s="43" t="s">
        <v>174</v>
      </c>
      <c r="D176" s="43" t="s">
        <v>109</v>
      </c>
      <c r="E176" s="37">
        <v>15263.69</v>
      </c>
      <c r="F176" s="37"/>
      <c r="G176" s="37">
        <f t="shared" si="17"/>
        <v>15263.69</v>
      </c>
      <c r="H176" s="44">
        <v>0</v>
      </c>
      <c r="I176" s="44"/>
      <c r="J176" s="44">
        <f t="shared" si="18"/>
        <v>0</v>
      </c>
      <c r="K176" s="37">
        <f t="shared" si="19"/>
        <v>-15263.69</v>
      </c>
      <c r="L176" s="37"/>
      <c r="M176" s="37">
        <f t="shared" si="20"/>
        <v>-15263.69</v>
      </c>
    </row>
    <row r="177" spans="1:13" ht="113.25" customHeight="1">
      <c r="A177" s="41" t="s">
        <v>407</v>
      </c>
      <c r="B177" s="39" t="s">
        <v>301</v>
      </c>
      <c r="C177" s="43" t="s">
        <v>174</v>
      </c>
      <c r="D177" s="43" t="s">
        <v>109</v>
      </c>
      <c r="E177" s="37">
        <v>14386.11</v>
      </c>
      <c r="F177" s="37"/>
      <c r="G177" s="37">
        <f t="shared" si="17"/>
        <v>14386.11</v>
      </c>
      <c r="H177" s="44">
        <v>0</v>
      </c>
      <c r="I177" s="44"/>
      <c r="J177" s="44">
        <f t="shared" si="18"/>
        <v>0</v>
      </c>
      <c r="K177" s="37">
        <f t="shared" si="19"/>
        <v>-14386.11</v>
      </c>
      <c r="L177" s="37"/>
      <c r="M177" s="37">
        <f t="shared" si="20"/>
        <v>-14386.11</v>
      </c>
    </row>
    <row r="178" spans="1:13" ht="78.75">
      <c r="A178" s="41" t="s">
        <v>408</v>
      </c>
      <c r="B178" s="39" t="s">
        <v>302</v>
      </c>
      <c r="C178" s="43" t="s">
        <v>174</v>
      </c>
      <c r="D178" s="43" t="s">
        <v>109</v>
      </c>
      <c r="E178" s="37">
        <v>859.2</v>
      </c>
      <c r="F178" s="37"/>
      <c r="G178" s="37">
        <f t="shared" si="17"/>
        <v>859.2</v>
      </c>
      <c r="H178" s="44">
        <v>0</v>
      </c>
      <c r="I178" s="44"/>
      <c r="J178" s="44">
        <f t="shared" si="18"/>
        <v>0</v>
      </c>
      <c r="K178" s="37">
        <f t="shared" si="19"/>
        <v>-859.2</v>
      </c>
      <c r="L178" s="37"/>
      <c r="M178" s="37">
        <f t="shared" si="20"/>
        <v>-859.2</v>
      </c>
    </row>
    <row r="179" spans="1:13" ht="63">
      <c r="A179" s="41" t="s">
        <v>409</v>
      </c>
      <c r="B179" s="39" t="s">
        <v>303</v>
      </c>
      <c r="C179" s="43" t="s">
        <v>174</v>
      </c>
      <c r="D179" s="43" t="s">
        <v>109</v>
      </c>
      <c r="E179" s="37">
        <v>8055</v>
      </c>
      <c r="F179" s="37"/>
      <c r="G179" s="37">
        <f t="shared" si="17"/>
        <v>8055</v>
      </c>
      <c r="H179" s="44">
        <v>0</v>
      </c>
      <c r="I179" s="44"/>
      <c r="J179" s="44">
        <f t="shared" si="18"/>
        <v>0</v>
      </c>
      <c r="K179" s="37">
        <f t="shared" si="19"/>
        <v>-8055</v>
      </c>
      <c r="L179" s="37"/>
      <c r="M179" s="37">
        <f t="shared" si="20"/>
        <v>-8055</v>
      </c>
    </row>
    <row r="180" spans="1:13" ht="237.75" customHeight="1">
      <c r="A180" s="41" t="s">
        <v>295</v>
      </c>
      <c r="B180" s="39" t="s">
        <v>410</v>
      </c>
      <c r="C180" s="68" t="s">
        <v>174</v>
      </c>
      <c r="D180" s="68" t="s">
        <v>277</v>
      </c>
      <c r="E180" s="37">
        <v>100000</v>
      </c>
      <c r="F180" s="37"/>
      <c r="G180" s="37">
        <f t="shared" si="17"/>
        <v>100000</v>
      </c>
      <c r="H180" s="44">
        <v>100000</v>
      </c>
      <c r="I180" s="44"/>
      <c r="J180" s="44">
        <f t="shared" si="18"/>
        <v>100000</v>
      </c>
      <c r="K180" s="37">
        <f t="shared" si="19"/>
        <v>0</v>
      </c>
      <c r="L180" s="37"/>
      <c r="M180" s="37">
        <f t="shared" si="20"/>
        <v>0</v>
      </c>
    </row>
    <row r="181" spans="1:13" ht="42" customHeight="1">
      <c r="A181" s="41" t="s">
        <v>296</v>
      </c>
      <c r="B181" s="39" t="s">
        <v>304</v>
      </c>
      <c r="C181" s="43" t="s">
        <v>276</v>
      </c>
      <c r="D181" s="43" t="s">
        <v>305</v>
      </c>
      <c r="E181" s="37">
        <v>1000</v>
      </c>
      <c r="F181" s="37"/>
      <c r="G181" s="37">
        <f t="shared" si="17"/>
        <v>1000</v>
      </c>
      <c r="H181" s="44">
        <v>1000</v>
      </c>
      <c r="I181" s="44"/>
      <c r="J181" s="44">
        <f t="shared" si="18"/>
        <v>1000</v>
      </c>
      <c r="K181" s="37">
        <f t="shared" si="19"/>
        <v>0</v>
      </c>
      <c r="L181" s="37"/>
      <c r="M181" s="37">
        <f t="shared" si="20"/>
        <v>0</v>
      </c>
    </row>
    <row r="182" spans="1:13" ht="132" customHeight="1">
      <c r="A182" s="41" t="s">
        <v>297</v>
      </c>
      <c r="B182" s="39" t="s">
        <v>306</v>
      </c>
      <c r="C182" s="43" t="s">
        <v>174</v>
      </c>
      <c r="D182" s="43" t="s">
        <v>305</v>
      </c>
      <c r="E182" s="37">
        <v>50000</v>
      </c>
      <c r="F182" s="37"/>
      <c r="G182" s="37">
        <f t="shared" si="17"/>
        <v>50000</v>
      </c>
      <c r="H182" s="44">
        <v>50000</v>
      </c>
      <c r="I182" s="44"/>
      <c r="J182" s="44">
        <f t="shared" si="18"/>
        <v>50000</v>
      </c>
      <c r="K182" s="37">
        <f t="shared" si="19"/>
        <v>0</v>
      </c>
      <c r="L182" s="37"/>
      <c r="M182" s="37">
        <f t="shared" si="20"/>
        <v>0</v>
      </c>
    </row>
    <row r="183" spans="1:13" ht="69" customHeight="1">
      <c r="A183" s="112" t="s">
        <v>425</v>
      </c>
      <c r="B183" s="113"/>
      <c r="C183" s="113"/>
      <c r="D183" s="113"/>
      <c r="E183" s="113"/>
      <c r="F183" s="113"/>
      <c r="G183" s="113"/>
      <c r="H183" s="113"/>
      <c r="I183" s="113"/>
      <c r="J183" s="113"/>
      <c r="K183" s="113"/>
      <c r="L183" s="113"/>
      <c r="M183" s="114"/>
    </row>
    <row r="184" spans="1:13" ht="21.75" customHeight="1">
      <c r="A184" s="32">
        <v>4</v>
      </c>
      <c r="B184" s="32" t="s">
        <v>37</v>
      </c>
      <c r="C184" s="32"/>
      <c r="D184" s="32"/>
      <c r="E184" s="32"/>
      <c r="F184" s="32"/>
      <c r="G184" s="32"/>
      <c r="H184" s="32"/>
      <c r="I184" s="32"/>
      <c r="J184" s="32"/>
      <c r="K184" s="32"/>
      <c r="L184" s="32"/>
      <c r="M184" s="32"/>
    </row>
    <row r="185" spans="1:13" ht="78.75" customHeight="1">
      <c r="A185" s="41" t="s">
        <v>107</v>
      </c>
      <c r="B185" s="39" t="s">
        <v>342</v>
      </c>
      <c r="C185" s="43" t="s">
        <v>108</v>
      </c>
      <c r="D185" s="43" t="s">
        <v>109</v>
      </c>
      <c r="E185" s="72">
        <f>(1288/1451)*100-100</f>
        <v>-11.233631977946246</v>
      </c>
      <c r="F185" s="43"/>
      <c r="G185" s="57">
        <f>E185</f>
        <v>-11.233631977946246</v>
      </c>
      <c r="H185" s="58">
        <f>(1248/1451)*100-100</f>
        <v>-13.990351481736724</v>
      </c>
      <c r="I185" s="45"/>
      <c r="J185" s="58">
        <f>H185</f>
        <v>-13.990351481736724</v>
      </c>
      <c r="K185" s="57">
        <f>H185-E185</f>
        <v>-2.756719503790478</v>
      </c>
      <c r="L185" s="57"/>
      <c r="M185" s="57">
        <f>K185</f>
        <v>-2.756719503790478</v>
      </c>
    </row>
    <row r="186" spans="1:13" ht="66" customHeight="1">
      <c r="A186" s="41" t="s">
        <v>119</v>
      </c>
      <c r="B186" s="39" t="s">
        <v>343</v>
      </c>
      <c r="C186" s="43" t="s">
        <v>108</v>
      </c>
      <c r="D186" s="43" t="s">
        <v>109</v>
      </c>
      <c r="E186" s="43">
        <v>100</v>
      </c>
      <c r="F186" s="43"/>
      <c r="G186" s="43">
        <f aca="true" t="shared" si="21" ref="G186:G211">E186</f>
        <v>100</v>
      </c>
      <c r="H186" s="45">
        <v>100</v>
      </c>
      <c r="I186" s="45"/>
      <c r="J186" s="58">
        <f aca="true" t="shared" si="22" ref="J186:J211">H186</f>
        <v>100</v>
      </c>
      <c r="K186" s="43">
        <f aca="true" t="shared" si="23" ref="K186:K211">H186-E186</f>
        <v>0</v>
      </c>
      <c r="L186" s="43"/>
      <c r="M186" s="43">
        <f aca="true" t="shared" si="24" ref="M186:M211">K186</f>
        <v>0</v>
      </c>
    </row>
    <row r="187" spans="1:13" ht="78.75">
      <c r="A187" s="41" t="s">
        <v>317</v>
      </c>
      <c r="B187" s="39" t="s">
        <v>344</v>
      </c>
      <c r="C187" s="43" t="s">
        <v>108</v>
      </c>
      <c r="D187" s="43" t="s">
        <v>109</v>
      </c>
      <c r="E187" s="43">
        <v>100</v>
      </c>
      <c r="F187" s="43"/>
      <c r="G187" s="43">
        <f t="shared" si="21"/>
        <v>100</v>
      </c>
      <c r="H187" s="45">
        <v>100</v>
      </c>
      <c r="I187" s="45"/>
      <c r="J187" s="58">
        <f t="shared" si="22"/>
        <v>100</v>
      </c>
      <c r="K187" s="43">
        <f t="shared" si="23"/>
        <v>0</v>
      </c>
      <c r="L187" s="43"/>
      <c r="M187" s="43">
        <f t="shared" si="24"/>
        <v>0</v>
      </c>
    </row>
    <row r="188" spans="1:13" ht="94.5">
      <c r="A188" s="41" t="s">
        <v>318</v>
      </c>
      <c r="B188" s="39" t="s">
        <v>345</v>
      </c>
      <c r="C188" s="43" t="s">
        <v>108</v>
      </c>
      <c r="D188" s="43" t="s">
        <v>109</v>
      </c>
      <c r="E188" s="43">
        <v>100</v>
      </c>
      <c r="F188" s="43"/>
      <c r="G188" s="43">
        <f t="shared" si="21"/>
        <v>100</v>
      </c>
      <c r="H188" s="45">
        <v>100</v>
      </c>
      <c r="I188" s="45"/>
      <c r="J188" s="58">
        <f t="shared" si="22"/>
        <v>100</v>
      </c>
      <c r="K188" s="43">
        <f t="shared" si="23"/>
        <v>0</v>
      </c>
      <c r="L188" s="43"/>
      <c r="M188" s="43">
        <f t="shared" si="24"/>
        <v>0</v>
      </c>
    </row>
    <row r="189" spans="1:13" ht="96" customHeight="1">
      <c r="A189" s="41" t="s">
        <v>319</v>
      </c>
      <c r="B189" s="39" t="s">
        <v>346</v>
      </c>
      <c r="C189" s="43" t="s">
        <v>108</v>
      </c>
      <c r="D189" s="43" t="s">
        <v>109</v>
      </c>
      <c r="E189" s="43">
        <v>100</v>
      </c>
      <c r="F189" s="43"/>
      <c r="G189" s="43">
        <f t="shared" si="21"/>
        <v>100</v>
      </c>
      <c r="H189" s="45">
        <v>100</v>
      </c>
      <c r="I189" s="45"/>
      <c r="J189" s="58">
        <f t="shared" si="22"/>
        <v>100</v>
      </c>
      <c r="K189" s="43">
        <f t="shared" si="23"/>
        <v>0</v>
      </c>
      <c r="L189" s="43"/>
      <c r="M189" s="43">
        <f t="shared" si="24"/>
        <v>0</v>
      </c>
    </row>
    <row r="190" spans="1:13" ht="157.5">
      <c r="A190" s="41" t="s">
        <v>320</v>
      </c>
      <c r="B190" s="39" t="s">
        <v>347</v>
      </c>
      <c r="C190" s="43" t="s">
        <v>108</v>
      </c>
      <c r="D190" s="43" t="s">
        <v>109</v>
      </c>
      <c r="E190" s="43">
        <v>55</v>
      </c>
      <c r="F190" s="43"/>
      <c r="G190" s="43">
        <f>E190</f>
        <v>55</v>
      </c>
      <c r="H190" s="78">
        <f>(12867/12641)*100-100</f>
        <v>1.7878332410410565</v>
      </c>
      <c r="I190" s="58"/>
      <c r="J190" s="58">
        <f t="shared" si="22"/>
        <v>1.7878332410410565</v>
      </c>
      <c r="K190" s="76">
        <f t="shared" si="23"/>
        <v>-53.21216675895894</v>
      </c>
      <c r="L190" s="57"/>
      <c r="M190" s="76">
        <f t="shared" si="24"/>
        <v>-53.21216675895894</v>
      </c>
    </row>
    <row r="191" spans="1:13" ht="69" customHeight="1">
      <c r="A191" s="41" t="s">
        <v>321</v>
      </c>
      <c r="B191" s="39" t="s">
        <v>411</v>
      </c>
      <c r="C191" s="43" t="s">
        <v>108</v>
      </c>
      <c r="D191" s="43" t="s">
        <v>109</v>
      </c>
      <c r="E191" s="43">
        <v>100</v>
      </c>
      <c r="F191" s="43"/>
      <c r="G191" s="43">
        <f t="shared" si="21"/>
        <v>100</v>
      </c>
      <c r="H191" s="45">
        <v>0</v>
      </c>
      <c r="I191" s="45"/>
      <c r="J191" s="58">
        <f t="shared" si="22"/>
        <v>0</v>
      </c>
      <c r="K191" s="43">
        <f t="shared" si="23"/>
        <v>-100</v>
      </c>
      <c r="L191" s="43"/>
      <c r="M191" s="43">
        <f t="shared" si="24"/>
        <v>-100</v>
      </c>
    </row>
    <row r="192" spans="1:13" ht="111.75" customHeight="1">
      <c r="A192" s="41" t="s">
        <v>322</v>
      </c>
      <c r="B192" s="39" t="s">
        <v>348</v>
      </c>
      <c r="C192" s="43" t="s">
        <v>108</v>
      </c>
      <c r="D192" s="43" t="s">
        <v>109</v>
      </c>
      <c r="E192" s="43">
        <v>100</v>
      </c>
      <c r="F192" s="43"/>
      <c r="G192" s="43">
        <f t="shared" si="21"/>
        <v>100</v>
      </c>
      <c r="H192" s="45">
        <v>100</v>
      </c>
      <c r="I192" s="45"/>
      <c r="J192" s="58">
        <f t="shared" si="22"/>
        <v>100</v>
      </c>
      <c r="K192" s="43">
        <f t="shared" si="23"/>
        <v>0</v>
      </c>
      <c r="L192" s="43"/>
      <c r="M192" s="43">
        <f t="shared" si="24"/>
        <v>0</v>
      </c>
    </row>
    <row r="193" spans="1:13" ht="157.5">
      <c r="A193" s="41" t="s">
        <v>323</v>
      </c>
      <c r="B193" s="39" t="s">
        <v>349</v>
      </c>
      <c r="C193" s="43" t="s">
        <v>108</v>
      </c>
      <c r="D193" s="43" t="s">
        <v>109</v>
      </c>
      <c r="E193" s="43">
        <v>100</v>
      </c>
      <c r="F193" s="43"/>
      <c r="G193" s="43">
        <f t="shared" si="21"/>
        <v>100</v>
      </c>
      <c r="H193" s="45">
        <v>100</v>
      </c>
      <c r="I193" s="45"/>
      <c r="J193" s="58">
        <f t="shared" si="22"/>
        <v>100</v>
      </c>
      <c r="K193" s="43">
        <f t="shared" si="23"/>
        <v>0</v>
      </c>
      <c r="L193" s="43"/>
      <c r="M193" s="43">
        <f t="shared" si="24"/>
        <v>0</v>
      </c>
    </row>
    <row r="194" spans="1:13" ht="96.75" customHeight="1">
      <c r="A194" s="41" t="s">
        <v>324</v>
      </c>
      <c r="B194" s="39" t="s">
        <v>350</v>
      </c>
      <c r="C194" s="43" t="s">
        <v>108</v>
      </c>
      <c r="D194" s="43" t="s">
        <v>109</v>
      </c>
      <c r="E194" s="43">
        <v>100</v>
      </c>
      <c r="F194" s="43"/>
      <c r="G194" s="43">
        <f t="shared" si="21"/>
        <v>100</v>
      </c>
      <c r="H194" s="45">
        <v>100</v>
      </c>
      <c r="I194" s="45"/>
      <c r="J194" s="58">
        <f t="shared" si="22"/>
        <v>100</v>
      </c>
      <c r="K194" s="43">
        <f t="shared" si="23"/>
        <v>0</v>
      </c>
      <c r="L194" s="43"/>
      <c r="M194" s="43">
        <f t="shared" si="24"/>
        <v>0</v>
      </c>
    </row>
    <row r="195" spans="1:13" ht="94.5">
      <c r="A195" s="41" t="s">
        <v>325</v>
      </c>
      <c r="B195" s="39" t="s">
        <v>351</v>
      </c>
      <c r="C195" s="43" t="s">
        <v>108</v>
      </c>
      <c r="D195" s="43" t="s">
        <v>109</v>
      </c>
      <c r="E195" s="43">
        <v>100</v>
      </c>
      <c r="F195" s="43"/>
      <c r="G195" s="43">
        <f t="shared" si="21"/>
        <v>100</v>
      </c>
      <c r="H195" s="45">
        <v>100</v>
      </c>
      <c r="I195" s="45"/>
      <c r="J195" s="58">
        <f t="shared" si="22"/>
        <v>100</v>
      </c>
      <c r="K195" s="43">
        <f t="shared" si="23"/>
        <v>0</v>
      </c>
      <c r="L195" s="43"/>
      <c r="M195" s="43">
        <f t="shared" si="24"/>
        <v>0</v>
      </c>
    </row>
    <row r="196" spans="1:13" ht="128.25" customHeight="1">
      <c r="A196" s="41" t="s">
        <v>326</v>
      </c>
      <c r="B196" s="39" t="s">
        <v>352</v>
      </c>
      <c r="C196" s="43" t="s">
        <v>108</v>
      </c>
      <c r="D196" s="43" t="s">
        <v>109</v>
      </c>
      <c r="E196" s="43">
        <v>100</v>
      </c>
      <c r="F196" s="43"/>
      <c r="G196" s="43">
        <f t="shared" si="21"/>
        <v>100</v>
      </c>
      <c r="H196" s="45">
        <v>100</v>
      </c>
      <c r="I196" s="45"/>
      <c r="J196" s="58">
        <f t="shared" si="22"/>
        <v>100</v>
      </c>
      <c r="K196" s="43">
        <f t="shared" si="23"/>
        <v>0</v>
      </c>
      <c r="L196" s="43"/>
      <c r="M196" s="43">
        <f t="shared" si="24"/>
        <v>0</v>
      </c>
    </row>
    <row r="197" spans="1:13" ht="114.75" customHeight="1">
      <c r="A197" s="41" t="s">
        <v>327</v>
      </c>
      <c r="B197" s="39" t="s">
        <v>353</v>
      </c>
      <c r="C197" s="43" t="s">
        <v>108</v>
      </c>
      <c r="D197" s="43" t="s">
        <v>109</v>
      </c>
      <c r="E197" s="43">
        <v>100</v>
      </c>
      <c r="F197" s="43"/>
      <c r="G197" s="43">
        <f t="shared" si="21"/>
        <v>100</v>
      </c>
      <c r="H197" s="45">
        <v>100</v>
      </c>
      <c r="I197" s="45"/>
      <c r="J197" s="58">
        <f t="shared" si="22"/>
        <v>100</v>
      </c>
      <c r="K197" s="43">
        <f t="shared" si="23"/>
        <v>0</v>
      </c>
      <c r="L197" s="43"/>
      <c r="M197" s="43">
        <f t="shared" si="24"/>
        <v>0</v>
      </c>
    </row>
    <row r="198" spans="1:13" ht="127.5" customHeight="1">
      <c r="A198" s="41" t="s">
        <v>328</v>
      </c>
      <c r="B198" s="39" t="s">
        <v>376</v>
      </c>
      <c r="C198" s="54" t="s">
        <v>108</v>
      </c>
      <c r="D198" s="54" t="s">
        <v>109</v>
      </c>
      <c r="E198" s="54">
        <v>100</v>
      </c>
      <c r="F198" s="54"/>
      <c r="G198" s="54">
        <f t="shared" si="21"/>
        <v>100</v>
      </c>
      <c r="H198" s="45">
        <v>100</v>
      </c>
      <c r="I198" s="45"/>
      <c r="J198" s="58">
        <f t="shared" si="22"/>
        <v>100</v>
      </c>
      <c r="K198" s="54">
        <f t="shared" si="23"/>
        <v>0</v>
      </c>
      <c r="L198" s="54"/>
      <c r="M198" s="54">
        <f t="shared" si="24"/>
        <v>0</v>
      </c>
    </row>
    <row r="199" spans="1:13" ht="110.25" customHeight="1">
      <c r="A199" s="41" t="s">
        <v>329</v>
      </c>
      <c r="B199" s="39" t="s">
        <v>369</v>
      </c>
      <c r="C199" s="46" t="s">
        <v>108</v>
      </c>
      <c r="D199" s="46" t="s">
        <v>109</v>
      </c>
      <c r="E199" s="46">
        <v>100</v>
      </c>
      <c r="F199" s="46"/>
      <c r="G199" s="46">
        <f t="shared" si="21"/>
        <v>100</v>
      </c>
      <c r="H199" s="45">
        <v>100</v>
      </c>
      <c r="I199" s="45"/>
      <c r="J199" s="58">
        <f t="shared" si="22"/>
        <v>100</v>
      </c>
      <c r="K199" s="46">
        <f t="shared" si="23"/>
        <v>0</v>
      </c>
      <c r="L199" s="46"/>
      <c r="M199" s="46">
        <f t="shared" si="24"/>
        <v>0</v>
      </c>
    </row>
    <row r="200" spans="1:13" ht="110.25">
      <c r="A200" s="41" t="s">
        <v>330</v>
      </c>
      <c r="B200" s="39" t="s">
        <v>354</v>
      </c>
      <c r="C200" s="43" t="s">
        <v>108</v>
      </c>
      <c r="D200" s="43" t="s">
        <v>109</v>
      </c>
      <c r="E200" s="43">
        <v>100</v>
      </c>
      <c r="F200" s="43"/>
      <c r="G200" s="43">
        <f t="shared" si="21"/>
        <v>100</v>
      </c>
      <c r="H200" s="45">
        <v>100</v>
      </c>
      <c r="I200" s="45"/>
      <c r="J200" s="58">
        <f t="shared" si="22"/>
        <v>100</v>
      </c>
      <c r="K200" s="43">
        <f t="shared" si="23"/>
        <v>0</v>
      </c>
      <c r="L200" s="43"/>
      <c r="M200" s="43">
        <f t="shared" si="24"/>
        <v>0</v>
      </c>
    </row>
    <row r="201" spans="1:13" ht="110.25">
      <c r="A201" s="41" t="s">
        <v>331</v>
      </c>
      <c r="B201" s="39" t="s">
        <v>355</v>
      </c>
      <c r="C201" s="43" t="s">
        <v>108</v>
      </c>
      <c r="D201" s="43" t="s">
        <v>109</v>
      </c>
      <c r="E201" s="43">
        <v>100</v>
      </c>
      <c r="F201" s="43"/>
      <c r="G201" s="43">
        <f t="shared" si="21"/>
        <v>100</v>
      </c>
      <c r="H201" s="45">
        <v>100</v>
      </c>
      <c r="I201" s="45"/>
      <c r="J201" s="58">
        <f t="shared" si="22"/>
        <v>100</v>
      </c>
      <c r="K201" s="43">
        <f t="shared" si="23"/>
        <v>0</v>
      </c>
      <c r="L201" s="43"/>
      <c r="M201" s="43">
        <f t="shared" si="24"/>
        <v>0</v>
      </c>
    </row>
    <row r="202" spans="1:13" ht="127.5" customHeight="1">
      <c r="A202" s="41" t="s">
        <v>332</v>
      </c>
      <c r="B202" s="39" t="s">
        <v>356</v>
      </c>
      <c r="C202" s="43" t="s">
        <v>108</v>
      </c>
      <c r="D202" s="43" t="s">
        <v>109</v>
      </c>
      <c r="E202" s="43">
        <v>100</v>
      </c>
      <c r="F202" s="43"/>
      <c r="G202" s="43">
        <f t="shared" si="21"/>
        <v>100</v>
      </c>
      <c r="H202" s="45">
        <v>100</v>
      </c>
      <c r="I202" s="45"/>
      <c r="J202" s="58">
        <f t="shared" si="22"/>
        <v>100</v>
      </c>
      <c r="K202" s="43">
        <f t="shared" si="23"/>
        <v>0</v>
      </c>
      <c r="L202" s="43"/>
      <c r="M202" s="43">
        <f t="shared" si="24"/>
        <v>0</v>
      </c>
    </row>
    <row r="203" spans="1:13" ht="147.75" customHeight="1">
      <c r="A203" s="41" t="s">
        <v>333</v>
      </c>
      <c r="B203" s="39" t="s">
        <v>412</v>
      </c>
      <c r="C203" s="68" t="s">
        <v>108</v>
      </c>
      <c r="D203" s="68" t="s">
        <v>109</v>
      </c>
      <c r="E203" s="68">
        <v>100</v>
      </c>
      <c r="F203" s="68"/>
      <c r="G203" s="68">
        <f t="shared" si="21"/>
        <v>100</v>
      </c>
      <c r="H203" s="45">
        <v>0</v>
      </c>
      <c r="I203" s="45"/>
      <c r="J203" s="58">
        <f t="shared" si="22"/>
        <v>0</v>
      </c>
      <c r="K203" s="68">
        <f t="shared" si="23"/>
        <v>-100</v>
      </c>
      <c r="L203" s="68"/>
      <c r="M203" s="68">
        <f t="shared" si="24"/>
        <v>-100</v>
      </c>
    </row>
    <row r="204" spans="1:13" ht="128.25" customHeight="1">
      <c r="A204" s="41" t="s">
        <v>334</v>
      </c>
      <c r="B204" s="39" t="s">
        <v>357</v>
      </c>
      <c r="C204" s="43" t="s">
        <v>108</v>
      </c>
      <c r="D204" s="43" t="s">
        <v>109</v>
      </c>
      <c r="E204" s="43">
        <v>100</v>
      </c>
      <c r="F204" s="43"/>
      <c r="G204" s="43">
        <f t="shared" si="21"/>
        <v>100</v>
      </c>
      <c r="H204" s="45">
        <v>100</v>
      </c>
      <c r="I204" s="45"/>
      <c r="J204" s="58">
        <f t="shared" si="22"/>
        <v>100</v>
      </c>
      <c r="K204" s="43">
        <f t="shared" si="23"/>
        <v>0</v>
      </c>
      <c r="L204" s="43"/>
      <c r="M204" s="43">
        <f t="shared" si="24"/>
        <v>0</v>
      </c>
    </row>
    <row r="205" spans="1:13" ht="113.25" customHeight="1">
      <c r="A205" s="41" t="s">
        <v>335</v>
      </c>
      <c r="B205" s="39" t="s">
        <v>358</v>
      </c>
      <c r="C205" s="43" t="s">
        <v>108</v>
      </c>
      <c r="D205" s="43" t="s">
        <v>109</v>
      </c>
      <c r="E205" s="43">
        <v>100</v>
      </c>
      <c r="F205" s="43"/>
      <c r="G205" s="43">
        <f t="shared" si="21"/>
        <v>100</v>
      </c>
      <c r="H205" s="45">
        <v>100</v>
      </c>
      <c r="I205" s="45"/>
      <c r="J205" s="58">
        <f t="shared" si="22"/>
        <v>100</v>
      </c>
      <c r="K205" s="43">
        <f t="shared" si="23"/>
        <v>0</v>
      </c>
      <c r="L205" s="43"/>
      <c r="M205" s="43">
        <f t="shared" si="24"/>
        <v>0</v>
      </c>
    </row>
    <row r="206" spans="1:13" ht="111.75" customHeight="1">
      <c r="A206" s="41" t="s">
        <v>336</v>
      </c>
      <c r="B206" s="39" t="s">
        <v>359</v>
      </c>
      <c r="C206" s="43" t="s">
        <v>108</v>
      </c>
      <c r="D206" s="43" t="s">
        <v>109</v>
      </c>
      <c r="E206" s="43">
        <v>100</v>
      </c>
      <c r="F206" s="43"/>
      <c r="G206" s="43">
        <f t="shared" si="21"/>
        <v>100</v>
      </c>
      <c r="H206" s="45">
        <v>100</v>
      </c>
      <c r="I206" s="45"/>
      <c r="J206" s="58">
        <f t="shared" si="22"/>
        <v>100</v>
      </c>
      <c r="K206" s="43">
        <f t="shared" si="23"/>
        <v>0</v>
      </c>
      <c r="L206" s="43"/>
      <c r="M206" s="43">
        <f t="shared" si="24"/>
        <v>0</v>
      </c>
    </row>
    <row r="207" spans="1:13" ht="97.5" customHeight="1">
      <c r="A207" s="41" t="s">
        <v>337</v>
      </c>
      <c r="B207" s="39" t="s">
        <v>360</v>
      </c>
      <c r="C207" s="43" t="s">
        <v>108</v>
      </c>
      <c r="D207" s="43" t="s">
        <v>109</v>
      </c>
      <c r="E207" s="43">
        <v>100</v>
      </c>
      <c r="F207" s="43"/>
      <c r="G207" s="43">
        <f t="shared" si="21"/>
        <v>100</v>
      </c>
      <c r="H207" s="45">
        <v>100</v>
      </c>
      <c r="I207" s="45"/>
      <c r="J207" s="58">
        <f t="shared" si="22"/>
        <v>100</v>
      </c>
      <c r="K207" s="43">
        <f t="shared" si="23"/>
        <v>0</v>
      </c>
      <c r="L207" s="43"/>
      <c r="M207" s="43">
        <f t="shared" si="24"/>
        <v>0</v>
      </c>
    </row>
    <row r="208" spans="1:13" ht="300" customHeight="1">
      <c r="A208" s="41" t="s">
        <v>338</v>
      </c>
      <c r="B208" s="39" t="s">
        <v>361</v>
      </c>
      <c r="C208" s="43" t="s">
        <v>108</v>
      </c>
      <c r="D208" s="43" t="s">
        <v>109</v>
      </c>
      <c r="E208" s="43">
        <v>100</v>
      </c>
      <c r="F208" s="43"/>
      <c r="G208" s="43">
        <f t="shared" si="21"/>
        <v>100</v>
      </c>
      <c r="H208" s="45">
        <v>0</v>
      </c>
      <c r="I208" s="45"/>
      <c r="J208" s="58">
        <f t="shared" si="22"/>
        <v>0</v>
      </c>
      <c r="K208" s="43">
        <f t="shared" si="23"/>
        <v>-100</v>
      </c>
      <c r="L208" s="43"/>
      <c r="M208" s="43">
        <f t="shared" si="24"/>
        <v>-100</v>
      </c>
    </row>
    <row r="209" spans="1:13" ht="200.25" customHeight="1">
      <c r="A209" s="41" t="s">
        <v>339</v>
      </c>
      <c r="B209" s="39" t="s">
        <v>413</v>
      </c>
      <c r="C209" s="68" t="s">
        <v>108</v>
      </c>
      <c r="D209" s="68" t="s">
        <v>109</v>
      </c>
      <c r="E209" s="68">
        <v>100</v>
      </c>
      <c r="F209" s="68"/>
      <c r="G209" s="68">
        <f t="shared" si="21"/>
        <v>100</v>
      </c>
      <c r="H209" s="45">
        <v>100</v>
      </c>
      <c r="I209" s="45"/>
      <c r="J209" s="58">
        <f t="shared" si="22"/>
        <v>100</v>
      </c>
      <c r="K209" s="68">
        <f t="shared" si="23"/>
        <v>0</v>
      </c>
      <c r="L209" s="68"/>
      <c r="M209" s="68">
        <f t="shared" si="24"/>
        <v>0</v>
      </c>
    </row>
    <row r="210" spans="1:13" ht="126">
      <c r="A210" s="41" t="s">
        <v>340</v>
      </c>
      <c r="B210" s="39" t="s">
        <v>362</v>
      </c>
      <c r="C210" s="43" t="s">
        <v>108</v>
      </c>
      <c r="D210" s="43" t="s">
        <v>109</v>
      </c>
      <c r="E210" s="43">
        <v>100</v>
      </c>
      <c r="F210" s="43"/>
      <c r="G210" s="43">
        <f t="shared" si="21"/>
        <v>100</v>
      </c>
      <c r="H210" s="45">
        <v>100</v>
      </c>
      <c r="I210" s="45"/>
      <c r="J210" s="58">
        <f t="shared" si="22"/>
        <v>100</v>
      </c>
      <c r="K210" s="43">
        <f t="shared" si="23"/>
        <v>0</v>
      </c>
      <c r="L210" s="43"/>
      <c r="M210" s="43">
        <f t="shared" si="24"/>
        <v>0</v>
      </c>
    </row>
    <row r="211" spans="1:13" ht="63">
      <c r="A211" s="41" t="s">
        <v>341</v>
      </c>
      <c r="B211" s="39" t="s">
        <v>363</v>
      </c>
      <c r="C211" s="43" t="s">
        <v>108</v>
      </c>
      <c r="D211" s="43" t="s">
        <v>109</v>
      </c>
      <c r="E211" s="43">
        <v>100</v>
      </c>
      <c r="F211" s="43"/>
      <c r="G211" s="43">
        <f t="shared" si="21"/>
        <v>100</v>
      </c>
      <c r="H211" s="45">
        <v>100</v>
      </c>
      <c r="I211" s="45"/>
      <c r="J211" s="58">
        <f t="shared" si="22"/>
        <v>100</v>
      </c>
      <c r="K211" s="43">
        <f t="shared" si="23"/>
        <v>0</v>
      </c>
      <c r="L211" s="43"/>
      <c r="M211" s="43">
        <f t="shared" si="24"/>
        <v>0</v>
      </c>
    </row>
    <row r="212" spans="1:13" ht="47.25" customHeight="1">
      <c r="A212" s="112" t="s">
        <v>379</v>
      </c>
      <c r="B212" s="113"/>
      <c r="C212" s="113"/>
      <c r="D212" s="113"/>
      <c r="E212" s="113"/>
      <c r="F212" s="113"/>
      <c r="G212" s="113"/>
      <c r="H212" s="113"/>
      <c r="I212" s="113"/>
      <c r="J212" s="113"/>
      <c r="K212" s="113"/>
      <c r="L212" s="113"/>
      <c r="M212" s="114"/>
    </row>
    <row r="213" spans="1:15" ht="133.5" customHeight="1">
      <c r="A213" s="115" t="s">
        <v>418</v>
      </c>
      <c r="B213" s="116"/>
      <c r="C213" s="116"/>
      <c r="D213" s="116"/>
      <c r="E213" s="116"/>
      <c r="F213" s="116"/>
      <c r="G213" s="116"/>
      <c r="H213" s="116"/>
      <c r="I213" s="116"/>
      <c r="J213" s="116"/>
      <c r="K213" s="116"/>
      <c r="L213" s="116"/>
      <c r="M213" s="117"/>
      <c r="O213" s="26" t="s">
        <v>381</v>
      </c>
    </row>
    <row r="214" spans="1:13" ht="5.25" customHeight="1">
      <c r="A214" s="75"/>
      <c r="B214" s="52"/>
      <c r="C214" s="52"/>
      <c r="D214" s="52"/>
      <c r="E214" s="52"/>
      <c r="F214" s="52"/>
      <c r="G214" s="52"/>
      <c r="H214" s="52"/>
      <c r="I214" s="52"/>
      <c r="J214" s="52"/>
      <c r="K214" s="52"/>
      <c r="L214" s="52"/>
      <c r="M214" s="52"/>
    </row>
    <row r="215" spans="1:13" ht="91.5" customHeight="1">
      <c r="A215" s="120" t="s">
        <v>419</v>
      </c>
      <c r="B215" s="120"/>
      <c r="C215" s="120"/>
      <c r="D215" s="120"/>
      <c r="E215" s="120"/>
      <c r="F215" s="120"/>
      <c r="G215" s="120"/>
      <c r="H215" s="120"/>
      <c r="I215" s="120"/>
      <c r="J215" s="120"/>
      <c r="K215" s="120"/>
      <c r="L215" s="120"/>
      <c r="M215" s="120"/>
    </row>
    <row r="216" spans="1:4" ht="8.25" customHeight="1">
      <c r="A216" s="93" t="s">
        <v>93</v>
      </c>
      <c r="B216" s="93"/>
      <c r="C216" s="93"/>
      <c r="D216" s="93"/>
    </row>
    <row r="217" spans="1:4" ht="19.5" customHeight="1">
      <c r="A217" s="30" t="s">
        <v>94</v>
      </c>
      <c r="B217" s="30"/>
      <c r="C217" s="30"/>
      <c r="D217" s="30"/>
    </row>
    <row r="218" spans="1:8" s="52" customFormat="1" ht="15.75">
      <c r="A218" s="118" t="s">
        <v>423</v>
      </c>
      <c r="B218" s="118"/>
      <c r="C218" s="118"/>
      <c r="D218" s="118"/>
      <c r="E218" s="118"/>
      <c r="G218" s="63"/>
      <c r="H218" s="63"/>
    </row>
    <row r="219" spans="1:13" s="52" customFormat="1" ht="15.75">
      <c r="A219" s="118"/>
      <c r="B219" s="118"/>
      <c r="C219" s="118"/>
      <c r="D219" s="118"/>
      <c r="E219" s="118"/>
      <c r="G219" s="119"/>
      <c r="H219" s="119"/>
      <c r="J219" s="119" t="s">
        <v>417</v>
      </c>
      <c r="K219" s="119"/>
      <c r="L219" s="119"/>
      <c r="M219" s="119"/>
    </row>
    <row r="220" spans="1:13" s="52" customFormat="1" ht="13.5" customHeight="1">
      <c r="A220" s="64"/>
      <c r="B220" s="64"/>
      <c r="C220" s="64"/>
      <c r="D220" s="64"/>
      <c r="E220" s="64"/>
      <c r="G220" s="125" t="s">
        <v>38</v>
      </c>
      <c r="H220" s="125"/>
      <c r="J220" s="121" t="s">
        <v>78</v>
      </c>
      <c r="K220" s="121"/>
      <c r="L220" s="121"/>
      <c r="M220" s="121"/>
    </row>
    <row r="221" spans="1:13" s="52" customFormat="1" ht="43.5" customHeight="1">
      <c r="A221" s="118" t="s">
        <v>378</v>
      </c>
      <c r="B221" s="118"/>
      <c r="C221" s="118"/>
      <c r="D221" s="118"/>
      <c r="E221" s="118"/>
      <c r="G221" s="119"/>
      <c r="H221" s="119"/>
      <c r="J221" s="119" t="s">
        <v>377</v>
      </c>
      <c r="K221" s="119"/>
      <c r="L221" s="119"/>
      <c r="M221" s="119"/>
    </row>
    <row r="222" spans="1:13" s="52" customFormat="1" ht="13.5" customHeight="1">
      <c r="A222" s="118"/>
      <c r="B222" s="118"/>
      <c r="C222" s="118"/>
      <c r="D222" s="118"/>
      <c r="E222" s="118"/>
      <c r="G222" s="125" t="s">
        <v>38</v>
      </c>
      <c r="H222" s="125"/>
      <c r="J222" s="121" t="s">
        <v>78</v>
      </c>
      <c r="K222" s="121"/>
      <c r="L222" s="121"/>
      <c r="M222" s="121"/>
    </row>
  </sheetData>
  <sheetProtection/>
  <mergeCells count="96">
    <mergeCell ref="G220:H220"/>
    <mergeCell ref="G222:H222"/>
    <mergeCell ref="B70:D70"/>
    <mergeCell ref="B38:D38"/>
    <mergeCell ref="B39:D39"/>
    <mergeCell ref="B40:D40"/>
    <mergeCell ref="B41:D41"/>
    <mergeCell ref="B49:D49"/>
    <mergeCell ref="B50:D50"/>
    <mergeCell ref="B51:D51"/>
    <mergeCell ref="B67:D67"/>
    <mergeCell ref="B68:D68"/>
    <mergeCell ref="A60:M60"/>
    <mergeCell ref="A62:M62"/>
    <mergeCell ref="A64:A65"/>
    <mergeCell ref="B64:D65"/>
    <mergeCell ref="E64:G64"/>
    <mergeCell ref="H64:J64"/>
    <mergeCell ref="K64:M64"/>
    <mergeCell ref="A61:M61"/>
    <mergeCell ref="B69:D69"/>
    <mergeCell ref="B66:D66"/>
    <mergeCell ref="B55:D55"/>
    <mergeCell ref="J220:M220"/>
    <mergeCell ref="A221:E222"/>
    <mergeCell ref="G221:H221"/>
    <mergeCell ref="J221:M221"/>
    <mergeCell ref="J222:M222"/>
    <mergeCell ref="K76:M76"/>
    <mergeCell ref="A112:M112"/>
    <mergeCell ref="A212:M212"/>
    <mergeCell ref="A213:M213"/>
    <mergeCell ref="A216:D216"/>
    <mergeCell ref="A218:E219"/>
    <mergeCell ref="G219:H219"/>
    <mergeCell ref="J219:M219"/>
    <mergeCell ref="A215:M215"/>
    <mergeCell ref="A150:M150"/>
    <mergeCell ref="A183:M183"/>
    <mergeCell ref="B72:D72"/>
    <mergeCell ref="A76:A77"/>
    <mergeCell ref="B76:B77"/>
    <mergeCell ref="C76:C77"/>
    <mergeCell ref="D76:D77"/>
    <mergeCell ref="E76:G76"/>
    <mergeCell ref="H76:J76"/>
    <mergeCell ref="R29:T29"/>
    <mergeCell ref="U29:W29"/>
    <mergeCell ref="X29:Z29"/>
    <mergeCell ref="H29:J29"/>
    <mergeCell ref="K29:M29"/>
    <mergeCell ref="E29:G29"/>
    <mergeCell ref="B59:D59"/>
    <mergeCell ref="B32:D32"/>
    <mergeCell ref="B33:D33"/>
    <mergeCell ref="B48:D48"/>
    <mergeCell ref="B54:D54"/>
    <mergeCell ref="B58:D58"/>
    <mergeCell ref="B52:D52"/>
    <mergeCell ref="B42:D42"/>
    <mergeCell ref="B57:D57"/>
    <mergeCell ref="B34:D34"/>
    <mergeCell ref="B35:D35"/>
    <mergeCell ref="B36:D36"/>
    <mergeCell ref="B53:D53"/>
    <mergeCell ref="B37:D37"/>
    <mergeCell ref="B47:D47"/>
    <mergeCell ref="B43:D43"/>
    <mergeCell ref="B44:D44"/>
    <mergeCell ref="B46:D46"/>
    <mergeCell ref="B15:M15"/>
    <mergeCell ref="B16:M16"/>
    <mergeCell ref="B22:M22"/>
    <mergeCell ref="B23:M23"/>
    <mergeCell ref="A18:M18"/>
    <mergeCell ref="B31:D31"/>
    <mergeCell ref="A29:A30"/>
    <mergeCell ref="B29:D30"/>
    <mergeCell ref="B24:M24"/>
    <mergeCell ref="B25:M25"/>
    <mergeCell ref="A9:A10"/>
    <mergeCell ref="E9:M9"/>
    <mergeCell ref="E10:M10"/>
    <mergeCell ref="A11:A12"/>
    <mergeCell ref="E11:M11"/>
    <mergeCell ref="E12:M12"/>
    <mergeCell ref="A13:M13"/>
    <mergeCell ref="B56:D56"/>
    <mergeCell ref="B71:D71"/>
    <mergeCell ref="B45:D45"/>
    <mergeCell ref="J1:M4"/>
    <mergeCell ref="A5:M5"/>
    <mergeCell ref="A6:M6"/>
    <mergeCell ref="A7:A8"/>
    <mergeCell ref="E7:M7"/>
    <mergeCell ref="E8:M8"/>
  </mergeCells>
  <printOptions/>
  <pageMargins left="0.15748031496062992" right="0.15748031496062992" top="0.35433070866141736" bottom="0.31496062992125984" header="0.31496062992125984" footer="0.31496062992125984"/>
  <pageSetup horizontalDpi="600" verticalDpi="600" orientation="landscape" paperSize="9" scale="70" r:id="rId1"/>
  <rowBreaks count="8" manualBreakCount="8">
    <brk id="26" max="12" man="1"/>
    <brk id="40" max="12" man="1"/>
    <brk id="50" max="12" man="1"/>
    <brk id="59" max="12" man="1"/>
    <brk id="73" max="12" man="1"/>
    <brk id="84" max="12" man="1"/>
    <brk id="88" max="12" man="1"/>
    <brk id="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04m408ga</cp:lastModifiedBy>
  <cp:lastPrinted>2021-01-26T13:25:19Z</cp:lastPrinted>
  <dcterms:created xsi:type="dcterms:W3CDTF">2018-12-28T08:43:53Z</dcterms:created>
  <dcterms:modified xsi:type="dcterms:W3CDTF">2021-02-01T13:44:11Z</dcterms:modified>
  <cp:category/>
  <cp:version/>
  <cp:contentType/>
  <cp:contentStatus/>
</cp:coreProperties>
</file>