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5.1." sheetId="1" r:id="rId1"/>
    <sheet name="5.2 (2)" sheetId="2" r:id="rId2"/>
    <sheet name="5.3. Показники " sheetId="3" r:id="rId3"/>
    <sheet name="5.4. Показники  (2)" sheetId="4" r:id="rId4"/>
    <sheet name="5.5. " sheetId="5" r:id="rId5"/>
  </sheets>
  <definedNames>
    <definedName name="_xlnm.Print_Area" localSheetId="0">'5.1.'!$B$1:$L$29</definedName>
    <definedName name="_xlnm.Print_Area" localSheetId="2">'5.3. Показники '!$C$2:$Q$187</definedName>
    <definedName name="_xlnm.Print_Area" localSheetId="3">'5.4. Показники  (2)'!$B$1:$O$106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<sst xmlns="http://schemas.openxmlformats.org/spreadsheetml/2006/main" count="588" uniqueCount="365">
  <si>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</si>
  <si>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</si>
  <si>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</si>
  <si>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</si>
  <si>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</si>
  <si>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</si>
  <si>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</si>
  <si>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</si>
  <si>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</si>
  <si>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</si>
  <si>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</si>
  <si>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</si>
  <si>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</si>
  <si>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</si>
  <si>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</si>
  <si>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</si>
  <si>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</si>
  <si>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</si>
  <si>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</si>
  <si>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</si>
  <si>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</si>
  <si>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</si>
  <si>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</si>
  <si>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</si>
  <si>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</si>
  <si>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</si>
  <si>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</si>
  <si>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</si>
  <si>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</si>
  <si>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</si>
  <si>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</si>
  <si>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</si>
  <si>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</si>
  <si>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</si>
  <si>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</si>
  <si>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</si>
  <si>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</si>
  <si>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</si>
  <si>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</si>
  <si>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</si>
  <si>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</si>
  <si>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</si>
  <si>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</si>
  <si>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</si>
  <si>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</si>
  <si>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</si>
  <si>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</si>
  <si>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</si>
  <si>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</si>
  <si>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</si>
  <si>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</si>
  <si>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</si>
  <si>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</si>
  <si>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</si>
  <si>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</si>
  <si>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</si>
  <si>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</si>
  <si>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</si>
  <si>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</si>
  <si>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</si>
  <si>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</si>
  <si>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</si>
  <si>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</si>
  <si>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</si>
  <si>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</si>
  <si>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</si>
  <si>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</si>
  <si>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</si>
  <si>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</si>
  <si>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</si>
  <si>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</si>
  <si>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</si>
  <si>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</si>
  <si>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</si>
  <si>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</si>
  <si>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</si>
  <si>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</si>
  <si>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</si>
  <si>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</si>
  <si>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</si>
  <si>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</si>
  <si>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</si>
  <si>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</si>
  <si>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</si>
  <si>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</si>
  <si>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</si>
  <si>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</si>
  <si>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</si>
  <si>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</si>
  <si>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</si>
  <si>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</si>
  <si>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</si>
  <si>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</si>
  <si>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</si>
  <si>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</si>
  <si>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</si>
  <si>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</si>
  <si>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</si>
  <si>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</si>
  <si>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</si>
  <si>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</si>
  <si>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</si>
  <si>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</si>
  <si>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</si>
  <si>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</si>
  <si>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</si>
  <si>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</si>
  <si>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</si>
  <si>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</si>
  <si>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</si>
  <si>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</si>
  <si>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</si>
  <si>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>(0800000)</t>
  </si>
  <si>
    <t xml:space="preserve"> ( 0810000 )</t>
  </si>
  <si>
    <t>Погашення кредиторської заборгованості</t>
  </si>
  <si>
    <t>(0813104)</t>
  </si>
  <si>
    <t>(1020)</t>
  </si>
  <si>
    <t xml:space="preserve">Відхилення касових видатків від затверджених бюджетних призначень по загальному  фонду виникло в результаті економії бюджетних призначень на оплату праці;  придбання предметів, матеріалів, обладнання та інвентаря; оплату послуг (крім комунальних); оплату комунальних послуг та енергоносіїв . </t>
  </si>
  <si>
    <t>Відхилення касових видатків від затверджених бюджетних призначень по спеціальному  фонду виникло в результаті економії бюджетних призначень .</t>
  </si>
  <si>
    <t>Накопичення коштів на рахунку для здійснення господарських операцій в майбутньому періоді.</t>
  </si>
  <si>
    <t>Накопичення коштів на рахунку  для здійснення господарських операцій в майбутньому періоді.</t>
  </si>
  <si>
    <t>Підтримка рівня життя громадянам які не здатні до самообслуговування у зв'язку з похилим віком, хворобою, інвалідністю.</t>
  </si>
  <si>
    <t>якості</t>
  </si>
  <si>
    <t>Порушень по даній програмі за звітний період не виявлено.</t>
  </si>
  <si>
    <t>Кошти використані для забеспечення соціальним захистом звернувшихся громадян які не здатні до самообслуговування у зв'язку з похилим віком, хворобою, інвалідністю.</t>
  </si>
  <si>
    <t xml:space="preserve">Данна програма підвищуе рівень життя   громадян похилого віку, осіб з інвалідністю, громадян, які перебувають у складних життєвих обставинах. 
</t>
  </si>
  <si>
    <t>В ході реалізації програми повністю задоволені потреби громади. Програма носить актуальний характер. Дублювання заходів програми не здійснювалось в заходів інших програм.</t>
  </si>
  <si>
    <t>Департамент  соціальної політики Черкаської міської ради</t>
  </si>
  <si>
    <t>Обсяг фінансових затрат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 громадян, які перебувають у складних життєвих обставинах, та дітей-інвалідів, тис.грн.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</si>
  <si>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громадян, які перебувають у складних життєвих обставинах, та дітей-інвалідів</t>
  </si>
  <si>
    <t>Кількість штатних одиниць персоналу:</t>
  </si>
  <si>
    <t>чисельність осіб, які потребують соціального обслуговування (надання соціальних послуг),  осіб</t>
  </si>
  <si>
    <t>Кількість установ, од.</t>
  </si>
  <si>
    <t>Кількість відділень, од.</t>
  </si>
  <si>
    <t xml:space="preserve"> -соціальних робітників, од.</t>
  </si>
  <si>
    <t xml:space="preserve"> -педагогічного персоналу, од.</t>
  </si>
  <si>
    <t xml:space="preserve">  -медичного персоналу, од.</t>
  </si>
  <si>
    <t xml:space="preserve"> -інших спеціалістів, од.</t>
  </si>
  <si>
    <t xml:space="preserve"> -інших працівників, од.</t>
  </si>
  <si>
    <t>Чисельність осіб, забезпечених соціальним обслуговуванням (наданням соціальних послуг)</t>
  </si>
  <si>
    <t xml:space="preserve"> - чисельність осіб, що отримують соціальні послуги постійно</t>
  </si>
  <si>
    <t xml:space="preserve"> - чисельність осіб, що отримують соціальні послуги періодично</t>
  </si>
  <si>
    <t>чисельність обслуговуваних на 1 штатну одиницю соціального працівника (робітника), од.</t>
  </si>
  <si>
    <t>середні витрати на соціальне обслуговування (надання соціальних послуг) 1 особи, грн.</t>
  </si>
  <si>
    <t>Відсоток осіб, охоплених соціальним обслуговуванням, до загальної чисельності осіб, які потребують соціальних послуг</t>
  </si>
  <si>
    <t>Напрям використання бюджетних коштів (2)</t>
  </si>
  <si>
    <t>Поліпшення матеріально-технічної бази для надання соціальних та реабілітаційних послуг мешканцям м.Черкаси</t>
  </si>
  <si>
    <t>Напрям використання бюджетних коштів (3)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</si>
  <si>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</si>
  <si>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</si>
  <si>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</si>
  <si>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</si>
  <si>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</si>
  <si>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</si>
  <si>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</si>
  <si>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</si>
  <si>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</si>
  <si>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2.5.</t>
  </si>
  <si>
    <t>3.3.</t>
  </si>
  <si>
    <t>3.4.</t>
  </si>
  <si>
    <t>Проведення капітального ремонту адміністративних будівель територіального центру надання соціальних послуг  м.Черкаси</t>
  </si>
  <si>
    <t>встановлення електричних водонасосів</t>
  </si>
  <si>
    <t>заміна радіаторів</t>
  </si>
  <si>
    <t>заміна вхідних дверей</t>
  </si>
  <si>
    <t>1.12.</t>
  </si>
  <si>
    <t>1.13.</t>
  </si>
  <si>
    <t>1.14.</t>
  </si>
  <si>
    <t>кількість радіаторів, що потребують заміни</t>
  </si>
  <si>
    <t>кількість  вхідних дверей, що потребують заміни</t>
  </si>
  <si>
    <t>2.6.</t>
  </si>
  <si>
    <t>2.7.</t>
  </si>
  <si>
    <t>2.8.</t>
  </si>
  <si>
    <t>2.9.</t>
  </si>
  <si>
    <t>2.10.</t>
  </si>
  <si>
    <t>2.11.</t>
  </si>
  <si>
    <t>2.12.</t>
  </si>
  <si>
    <t>3.5.</t>
  </si>
  <si>
    <t>3.6.</t>
  </si>
  <si>
    <t>3.7.</t>
  </si>
  <si>
    <t>3.8.</t>
  </si>
  <si>
    <t>3.9.</t>
  </si>
  <si>
    <t>середня вартість встановлення 1 електричного водонасосу, тис.грн.</t>
  </si>
  <si>
    <t>середня вартість заміни радіатора, тис.грн.</t>
  </si>
  <si>
    <t>середня вартість заміни вхідних дверей, тис.грн.</t>
  </si>
  <si>
    <t>Питома вага будівель, в яких проведено капітальний ремонт в загальній кількості, що потребують ремонту</t>
  </si>
  <si>
    <t>Питома вага замінених радіаторів до потреби</t>
  </si>
  <si>
    <t>Питома вага замінених вхідних дверей до потреби</t>
  </si>
  <si>
    <t>Зазначаються усі напрями використання бюджетних коштів, затверджені паспортом бюджетної програми.</t>
  </si>
  <si>
    <t>Напрям використання бюджетних коштів 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громадян, які перебувають у складних життєвих обставинах, та дітей-інвалідів</t>
  </si>
  <si>
    <t>3.10.</t>
  </si>
  <si>
    <t xml:space="preserve">Заступник директора департаменту- начальник управління бухгалтерського обліку та фінансування 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</si>
  <si>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</si>
  <si>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праці та соціального захисту населення.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</si>
  <si>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</si>
  <si>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Обсяг видатків на придбання автомобіля для територального центру надання соціальних послуг м.Черкаси ( інватаксі) ,грн.</t>
  </si>
  <si>
    <t>Кількість автомобілів які необхідно придбати, од.</t>
  </si>
  <si>
    <t>Кількість установ, які потребують оновлення матеріально-технічної бази (придбання автомобіля), од.</t>
  </si>
  <si>
    <t>Кількість жителів міста, які потребують послуги з пільгових перевезень , осіб</t>
  </si>
  <si>
    <t>Обсяг видатків на придбання комп'ютерів , тис.грн.</t>
  </si>
  <si>
    <t>Обсяг видатків на придбання оргтехніки (багатофункціональних пристроїв, принтерів, сканерів), тис.грн.</t>
  </si>
  <si>
    <t>Кількість робочих місць, які необхідно обладнати комп'ютерами, од.</t>
  </si>
  <si>
    <t>Кількість робочих місць, які необхідно обладнати оргтехнікою (багатофункціональні пристрої, принтери, сканери), од.</t>
  </si>
  <si>
    <t>Кількість комп'ютерів, які потребують заміни (технічно застарілі), од.</t>
  </si>
  <si>
    <t>Кількість оргтехніки, яка потребує заміни, од.</t>
  </si>
  <si>
    <t>Обсяг видатків на придбання кондиціонерів для територального центру надання соціальних послуг м.Черкаси , тис.грн.</t>
  </si>
  <si>
    <t>Кількість кондиціонерів, що необхідно придбати, од.</t>
  </si>
  <si>
    <t>Кількість установ, які потребують оновлення матеріально-технічної бази (придбання кондиціонерів), од.</t>
  </si>
  <si>
    <t>Кількість кабінетів , що необхідно обладнати  кондиціонерами, од.</t>
  </si>
  <si>
    <t>Пояснення щодо розбіжностей між затвердженими та досягнутими результативними показниками: в 2019 році було використано кошти в сумі 1551 тис.грн., що становить 89,3 % від планових призначень. Кошти заощаджено в результаті проведення закіпівлі обладнання, вартість якого була нижче ніж запланована (Кількість компютерів що фактично придбано становить 2 одиниці замість 1 планової.  В 2019 році не відбулося закупівлі кондиціонерів в сумі 185 000 ,00 грн, внаслідок чого не було придбано 12 кондиціонерів.)</t>
  </si>
  <si>
    <t>Кількість оргтехніки, що буде придбана, од.</t>
  </si>
  <si>
    <t>Кількість кондиціонерів, що планується придбати, од.</t>
  </si>
  <si>
    <t>Кількість установ в яких буде проведено оновлення матеріально-технічної бази (придбання автомобіля), од.</t>
  </si>
  <si>
    <t>Кількість кабінетів , що будуть обладнані кондиціонерами, од.</t>
  </si>
  <si>
    <t>Пояснення щодо розбіжностей між затвердженими та досягнутими результативними показниками: Придбання 12 кондиціонерів не відбулося за відсутності поданих заявок розпорядника бюжетних коштів. Фактично скористалося послугою з пільгового перевезення 100 осіб з 850 запланованих, автомобіль експлуатується з грудня 2019 року.  Кількість компютерів що фактично придбано становить 2 одиниці замість 1 планової.</t>
  </si>
  <si>
    <t>Кількість комп'ютерів, що планується придбати для заміни технічно застарілих, од.</t>
  </si>
  <si>
    <t>Кількість робочих місць, що будуть обладнані оргтехнікою (принтери лазерні, багатофункціональні пристрої, копіювальні апарати), од.</t>
  </si>
  <si>
    <t>Кількість робочих місць , що будуть обладнані комп'ютерами, од.</t>
  </si>
  <si>
    <t xml:space="preserve">Кількість жителів міста, які отримають послугу з пільгового перевезення, осіб  </t>
  </si>
  <si>
    <t>Кількість автомобілів, що планується придбати, од.</t>
  </si>
  <si>
    <r>
      <rPr>
        <b/>
        <sz val="10"/>
        <color indexed="8"/>
        <rFont val="Times New Roman"/>
        <family val="1"/>
      </rPr>
      <t>Пояснення щодо розбіжностей між затвердженими та досягнутими результативними показниками</t>
    </r>
    <r>
      <rPr>
        <sz val="10"/>
        <color indexed="8"/>
        <rFont val="Times New Roman"/>
        <family val="2"/>
      </rPr>
      <t>: Середні видатки на придбання одного кондиціонера фактичні результативні показники відсутні, через відсутність відповідного фінансування. Середні витрати на придбання одного комп'ютера менші на 4672 грн за планові при цьому придбано 2 одиниці техніки. Середні витрати на придбання одиниці оргтехніки (принтери лазерні, багатофункціональні пристрої, копіювальні апарати) на 2164 грн менші за планові при цьому фактична кількість придбаних одиниць в межах плану.</t>
    </r>
  </si>
  <si>
    <t>Середні видатки на придбання одного автомобіля, тис.грн.</t>
  </si>
  <si>
    <t>Середні витрати на придбання одного комп'ютера, тис.грн.</t>
  </si>
  <si>
    <t>Середні витрати на придбання одиниці оргтехніки (принтери лазерні, багатофункціональні пристрої, копіювальні апарати), тис.грн.</t>
  </si>
  <si>
    <t>Середні видатки на придбання одного кондиціонера, тис.грн.</t>
  </si>
  <si>
    <t>Відсоток забезпечення установи автомобілями до потреби</t>
  </si>
  <si>
    <t>Питома вага забезпечення пільгових перевезень до потреби</t>
  </si>
  <si>
    <t>Відсоток забезпечення робочих місць комп'ютерами до потреби</t>
  </si>
  <si>
    <t>Відсоток забезпечення робочих місць оргтехнікою (принтери лазерні, багатофункціональні пристрої, копіювальні апарати) до потреби</t>
  </si>
  <si>
    <t>Відсоток забезпечення установи кондиціонерами до потреби</t>
  </si>
  <si>
    <t>Пояснення щодо причин розбіжностей між фактичними та затвердженими результативними показниками За показником Відсоток забезпечення установи кондиціонерами до потреби фактичні результативні показникивідсутні, через відсутність відповідного фінансування. Економія в закупівлі принтерів дозволила придбати 2 копютери, про що свідчить зростання на 100% забезпечення робочих місць комп'ютерами до потреби</t>
  </si>
  <si>
    <t>1.1.1.</t>
  </si>
  <si>
    <t>ремонт приміщень, в т.ч.:</t>
  </si>
  <si>
    <t>1.1.1.1.</t>
  </si>
  <si>
    <t>1.1.1.2.</t>
  </si>
  <si>
    <t>ремонт освітлення</t>
  </si>
  <si>
    <t>1.1.1.3.</t>
  </si>
  <si>
    <t>1.1.1.4.</t>
  </si>
  <si>
    <t>1.1.1.5.</t>
  </si>
  <si>
    <t>ремонт кабінетів</t>
  </si>
  <si>
    <t>1.1.1.6.</t>
  </si>
  <si>
    <t>заміна світильників</t>
  </si>
  <si>
    <t>1.1.1.7.</t>
  </si>
  <si>
    <t>заміна дверей в актовому залі</t>
  </si>
  <si>
    <t>1.1.1.8.</t>
  </si>
  <si>
    <t>заміна підлоги актового залу</t>
  </si>
  <si>
    <t>1.1.1.9.</t>
  </si>
  <si>
    <t>улаштування підвісної стелі</t>
  </si>
  <si>
    <t>1.1.2.</t>
  </si>
  <si>
    <t>Проведення витрат на авторський та технічний нагляд, проведення експертизи</t>
  </si>
  <si>
    <t>Облаштування пандусами та перилами входів до будівель</t>
  </si>
  <si>
    <t xml:space="preserve">Кількість будівель, які потребують проведення робіт з капітального ремонту </t>
  </si>
  <si>
    <t>кількість електричних водонасосів, що потребують встановлення</t>
  </si>
  <si>
    <t>протяжність електромережі, що потребує заміни</t>
  </si>
  <si>
    <t>Загальна кількість кабінетів, що потребують ремонту</t>
  </si>
  <si>
    <t>Площа службових кабінетів, які потребують ремонту</t>
  </si>
  <si>
    <t>Кількість світильників, що потребуть заміни</t>
  </si>
  <si>
    <t>кількість дверей в актовому залі, що потребують заміни</t>
  </si>
  <si>
    <t>площа підлоги , що потребує заміни</t>
  </si>
  <si>
    <t>площа стелі, що потребує робіт з улаштування</t>
  </si>
  <si>
    <t>Кількість пандусів з перилами, що необхідно облаштувати</t>
  </si>
  <si>
    <t>Площа підвісної стелі, що потребує заміни</t>
  </si>
  <si>
    <t>Обсяг видатків на капітальний ремонт адміністративних будівель теритеріального центру надання соціальних послуг (у розрізі), тис.грн.</t>
  </si>
  <si>
    <t xml:space="preserve">Пояснення щодо розбіжностей між затвердженими та досягнутими результативними показниками: Фактитчно виконанно роботи з ремонту будівель в частині заміни радіаторів і електричних водонасосів в сумі 281 718 грн., що становить 17,83 % від планового показника.  За іншими напрямками роботи невиконано через відсутність  фінансування та надання відповідних актів. </t>
  </si>
  <si>
    <t>Кількість будівель, в яких буде проведено роботи з капітального ремонту</t>
  </si>
  <si>
    <t>Пояснення щодо причин розбіжностей між фактичними та затвердженими результативними показниками кількість радіаторів, що буде замінено складає 32 одиниці ,або на 5 одиниць менше плану.  За іншими напрямками роботи невиконано через відсутність  фінансування та надання відповідних актів.</t>
  </si>
  <si>
    <t>кількість електричних водонасосів, що буде встановлено, од.</t>
  </si>
  <si>
    <t>протяжність електромережі, що буде замінено, м.п.</t>
  </si>
  <si>
    <t>кількість радіаторів, що буде замінено, од</t>
  </si>
  <si>
    <t>кількість вхідних дверей, що буде замінено, од.</t>
  </si>
  <si>
    <t xml:space="preserve"> кількість кабнетів, що планується відремонтувати, од.</t>
  </si>
  <si>
    <t>площа службових кабінетів, які будуть відремонтовані, м2</t>
  </si>
  <si>
    <t>Кількість світильників, що буде замінено , од.</t>
  </si>
  <si>
    <t>кількість дверей в актовому залі, що буде замінено, од.</t>
  </si>
  <si>
    <t>площа підлоги  підлоги, що буде замінено ,м2</t>
  </si>
  <si>
    <t>площа підвісної стелі, що буде улаштована , м2</t>
  </si>
  <si>
    <t>кількість пандусів з перилами, що будуть облаштовані, од.</t>
  </si>
  <si>
    <t>середня вартість заміни 1 погонного  метру електромережі, тис.грн.</t>
  </si>
  <si>
    <t>середня вартість ремонту одного квадратного метру робочих кабінетів, тис.грн.</t>
  </si>
  <si>
    <t>середня вартість одного світильника, тис.грн.</t>
  </si>
  <si>
    <t>середня вартість заміни дверей актового залу, тис.грн.</t>
  </si>
  <si>
    <t>cередня вартість ремонту 1 м2 площі підлоги ,тис.грн.</t>
  </si>
  <si>
    <t>середня вартість улаштування 1 м2 підвісної стелі, тис.грн.</t>
  </si>
  <si>
    <t>середня вартість облаштування 1 пандуса з перилами,тис.грн.</t>
  </si>
  <si>
    <t>Пояснення щодо причин розбіжностей між затвердженими та досягнутими результативними показниками.Середня вартість встановлення 1 електричного водонасосу на 1963,02 грн менша за планову, середня вартість заміни радіатора на 802,56 грн. менше за планову.   За іншими напрямками роботи невиконано через відсутність  фінансування та надання відповідних актів.</t>
  </si>
  <si>
    <t>Питома вага замінених водонасосів до потреби</t>
  </si>
  <si>
    <t>Питома вага погоних метрів заміненої електромережі до потреби</t>
  </si>
  <si>
    <t>Питома вага відремонтованої площі службових кабінетів в загальній кількості, що потребувала ремонту</t>
  </si>
  <si>
    <t>Питома вага світильників , що буде замінено в загальній кількості</t>
  </si>
  <si>
    <t>Питома вага заміни дверей актового залу до потреби</t>
  </si>
  <si>
    <t>Питома вага відремонтовоної площі підлоги актового залу до потреби</t>
  </si>
  <si>
    <t>Питома вага улаштування площі підвісної стелі до потреби</t>
  </si>
  <si>
    <t>Питома вага облаштованих пандусів з перилами до потреби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</si>
  <si>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</si>
  <si>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</si>
  <si>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</si>
  <si>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</si>
  <si>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</si>
  <si>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</si>
  <si>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</si>
  <si>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</si>
  <si>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</si>
  <si>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</si>
  <si>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</si>
  <si>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Пояснення щодо причин розбіжностей між затвердженими та досягнутими результативними показниками. Питома вага замінених радіаторів до потреби на 13% менша у звязку з встановленням 32 одиниць замість 37. За іншими напрямками роботи невиконано через відсутність  фінансування та надання відповідних актів.</t>
  </si>
  <si>
    <t xml:space="preserve">Поліпшення матеріально технічної бази для надання соціальних та реабілітаційних послуг  мешканцям міста  Черкаси </t>
  </si>
  <si>
    <t>Кількість приміщень, які планується обладнати кондиціонерами, од</t>
  </si>
  <si>
    <t>Кількість кондиціонерів, що будуть придбані, од.</t>
  </si>
  <si>
    <t>Обсяг видатків на придбання кондиціонерів, грн</t>
  </si>
  <si>
    <t>Кількість приміщень, які необхідно обладнати кондиціонерами, од.</t>
  </si>
  <si>
    <t>середні витрати на придбання одного кондиціонера, грн</t>
  </si>
  <si>
    <t>Відсоток забезпечення кондиціонерами до потреби</t>
  </si>
  <si>
    <t>за 2021 рік</t>
  </si>
  <si>
    <t>Обсяг видатків на придбання компютерної техніки, оргтехніки</t>
  </si>
  <si>
    <t>Обсяг видатків на придбання меблів для відділення денного перебування № 1 та № 2</t>
  </si>
  <si>
    <t>Обсяг видатків на придбання обладнання і предметів довгострокового користування (ортопедичне обладнання, кімнатні меблі, каталка)</t>
  </si>
  <si>
    <t xml:space="preserve">Обсяг видатків на придбання тренажерів з облаштуванням спортивної площадки </t>
  </si>
  <si>
    <t>Обсяг видатків на придбання обладнання для соляної кімнати</t>
  </si>
  <si>
    <t>Кількість меблів, що необхідно придбати</t>
  </si>
  <si>
    <t>Кількість обладнання і предметів довгострокового користування (ортопедичне обладнання, кімнатні меблі, каталка), що необхідно придбати</t>
  </si>
  <si>
    <t>Кількість тренажерів, що необхідно придбати</t>
  </si>
  <si>
    <t>Кількість комп'ютерної техніки, оргтехніки, що необхідно придбати</t>
  </si>
  <si>
    <t>Кількість обладнання для соляної кімнати, що необхідно придбати</t>
  </si>
  <si>
    <t>компютерної техніки</t>
  </si>
  <si>
    <t>оргтехніки</t>
  </si>
  <si>
    <t>ортопедичні меблі</t>
  </si>
  <si>
    <t>кімнатні меблі</t>
  </si>
  <si>
    <t>каталка</t>
  </si>
  <si>
    <t>кількість оргтехніки , що необхідно придбати</t>
  </si>
  <si>
    <t>в т.ч. ортопедичні меблі</t>
  </si>
  <si>
    <t>Кількість компютерів, що будуть придбані</t>
  </si>
  <si>
    <t>Кількість оргтехніки, що буде придбана</t>
  </si>
  <si>
    <t>Кількість меблів,що будуть придбані</t>
  </si>
  <si>
    <t>Кількість обладнання і предметів довгострокового користування (ортопедичне обладнання, кімнатні меблі, каталка), що будуть придбані</t>
  </si>
  <si>
    <t>Кількість тренажерів, що будуть придбані</t>
  </si>
  <si>
    <t>Кількість обладнання для соляної кімнати, що будуть придбані</t>
  </si>
  <si>
    <t>Середні витрати на придбання одного комп'ютера</t>
  </si>
  <si>
    <t xml:space="preserve">Середні витрати на придбання одиниці оргтехніки </t>
  </si>
  <si>
    <t>Середні витрати придбання одного комплекта меблів для відділення денного перебування</t>
  </si>
  <si>
    <t>Середні витрати придбання одного ортопедичного обладнання</t>
  </si>
  <si>
    <t>Середні витрати придбання одних кімнатних меблів</t>
  </si>
  <si>
    <t>Середні витрати придбання однієї каталки</t>
  </si>
  <si>
    <t>Середні витрати придбання одного тренажера</t>
  </si>
  <si>
    <t>Середні витрати придбання одних обладнання для соляної кімнати</t>
  </si>
  <si>
    <t>Відсоток забезпечення компютерною технікою, оргтехнікою до потреби</t>
  </si>
  <si>
    <t>Відсоток забезпечення меблями для відділень денного перебування № 1 та № 2 відповідно до потреби</t>
  </si>
  <si>
    <t>Відсоток забезпечення ортопедичним обладнанням, кімнатними меблями, каталкою до потреби</t>
  </si>
  <si>
    <t>Відсоток забезпечення тренажерами до потреби</t>
  </si>
  <si>
    <t>Відсоток забезпечення обладнання для соляної кімнати до потреби</t>
  </si>
  <si>
    <t>У 2021 році відбулася закупівля 7 компютерів за середньої вартості 19,983 тис.грн. (що на 2,255 тис.грн. менше за план), 13 меблів за середньою ціною 11,529 тис.грн., 17 комплектів ортопедичного обладнання за середньою ціною 56,372 тис.грн., 8 тренажерів за ціною 43,625 тис.грн. та 1 обладнання для соляної кімнати  за ціною 19,5 тис.грн. Загальні видатки за програмою виконані на 100 %</t>
  </si>
  <si>
    <t xml:space="preserve">Касові видатки по даній програмі за  2021 рік становлять 22 551 522,85 грн.  що скадає 99,19% від уточненого плану на 2021 рік та відповідають фактичній потребі установи, зокрема за загальним фондом видатки склали 20 574 104,58 грн, або 99,32% річного плану, за спеціальним фондом 1 977 418,27 грн. або 97,93% річного плану .  Штатна чисельність за рік в межах затвердженого кошторису (середньорічна  чисельність працюючих 148,25 штатних одиниць).                                                                                                                                                                                                               За показниками затрат за завданням 1 - 99,32 % виконання за загальним фондом та 93,54 - за спеціальним фондом., показники продукту   свідчать, що заходами програми  охоплено 96,1 % від загальної чисельності осіб, які потребують соціального обслуговування.Зростання показників ефективності та  якості відбулося за рахунок зростання фактичної кількості обслужених осіб на 1 соціального робітника що отримують послуги на 8,3% або 1 особу в порівнянні з плановою. </t>
  </si>
  <si>
    <t>За завданням 2 видатки склали 1 386 709,12 або 100,00 % річного плану. За показниками продукту відбулося перевиконання у звязку зі зниженням ціни 1 компютера  в порівнянні з плановою (придбано 7 при плані 6 одиниць або на 14,3 % більше).  Також в звязку з зниженням середньої ціни на меблі було придбано 13 одиниць при 6 планових (або на 216,6% більше). Потреба виникла у звязку з проведенням ремонтних робіт та підготовкою до відкриття нового відділення. Відповідно за показником ефективності середні виртрати на 1 компютер склали на 2 255,47 грн. менше за планові, на 1одиницю меблів -6450 грн.. Відповідно за показником якості виконання відповідно на 14,29% та 39,22 % більше за планові показники.</t>
  </si>
  <si>
    <t xml:space="preserve">Середні витрати на соціальне обслуговування на 1 особу заплановано  на підставі статистичної форми 12-СОЦ за 2020 рік, а середні витрати на соціальне обслуговування на 1 особу склалися відповідно до фактичного звернення .Зростання середніх витрат на соціальне обслуговуваня відбулося через зниження кількості осіб в порівнянні з плановою. Водночас зросла на 1 чисельність   обслуговуваних на 1 штатну одиницю соціального робітника (13 фактично при плановій - 12). 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</si>
  <si>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2021 року перевищили аналогічний період 2020 року на 23,61 % у звязку з збільшенням  розмірів посадових окладів та відпускних виплат працівникам, зростанням вартості енергоносіїв. водночас на 22,75% знизилися видатки за спеціальним фондом кошторису</t>
  </si>
  <si>
    <t>Обсяг видатків на придбання кондиціонерів,грн.</t>
  </si>
  <si>
    <t>Кількість приміщень, які необхідно обладнати кондиціонерами</t>
  </si>
  <si>
    <t>Кількість кондиціонерів, що будуть придбані</t>
  </si>
  <si>
    <t>Кількість приміщень, які планується обладнати кондиціонерами</t>
  </si>
  <si>
    <t>Пояснення щодо  динаміки результативних показників за відповідним напрямом використання бюджетних коштів У 2021 році приорітетним напрямком було придбання компютерної та оргтехніки , ортопедичного обладнання та меблів обладнання для соляної кімнати в територіальному центрі, а у 2020 приорітетним було придбання кондиціонерів</t>
  </si>
  <si>
    <t xml:space="preserve">Пояснення щодо  динаміки результативних показників за відповідним напрямом використання бюджетних коштів  У 2021 році приорітетним напрямком було придбання компютерної та оргтехніки , ортопедичного обладнання та меблів обладнання для соляної кімнати в територіальному центрі, а у 2020 році пріоритет був у придбанні кондиціонерів. Загалом сума видатків у 2021 році  склала 1386,709 тис.грн.  в 2020 - 184,884 тис. грн. відповідно виконання програми в 2021 році склало на  650,4% до 2020 </t>
  </si>
  <si>
    <t xml:space="preserve"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 У 2021 році приорітетним напрямком було придбання компютерної та оргтехніки , ортопедичного обладнання та меблів обладнання для соляної кімнати в територіальному центрі, а у 2020 році пріоритет був у придбанні кондиціонерів. Загалом сума видатків у 2021 році  склала 1386,709 тис.грн.  в 2020 - 184,884 тис. грн. відповідно виконання програми в 2021 році склало на  650,4% до 2020 </t>
  </si>
  <si>
    <t>Напрям використання бюджетних коштів 2  Поліпшення матеріально-технічної бази для надання соціальних та реабілітаційних послуг мешканцям м.Черкаси</t>
  </si>
  <si>
    <t>Середні витрати на придбання одного кондиціонера</t>
  </si>
  <si>
    <t>Відсоток забезпечення установи кондіционерами до потреби</t>
  </si>
  <si>
    <t>Станом на 01.01.2021 року та станом на 01.01.2022 року дебіторська та кредиторська заборгованості відсутні.</t>
  </si>
  <si>
    <t>Юлія КОБЕЛЕВА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</si>
</sst>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#,##0.000"/>
    <numFmt numFmtId="212" formatCode="#,##0.00\ _₴"/>
    <numFmt numFmtId="213" formatCode="#,##0.00000"/>
  </numFmts>
  <fonts count="8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95" fontId="14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vertical="top"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3" fontId="19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8" fillId="0" borderId="11" xfId="0" applyNumberFormat="1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top" wrapText="1"/>
      <protection/>
    </xf>
    <xf numFmtId="0" fontId="21" fillId="0" borderId="21" xfId="0" applyFont="1" applyBorder="1" applyAlignment="1">
      <alignment horizontal="center" wrapText="1"/>
    </xf>
    <xf numFmtId="0" fontId="23" fillId="0" borderId="18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righ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8" fillId="0" borderId="11" xfId="0" applyFont="1" applyBorder="1" applyAlignment="1" applyProtection="1">
      <alignment horizontal="left" vertical="top" wrapText="1"/>
      <protection/>
    </xf>
    <xf numFmtId="49" fontId="24" fillId="0" borderId="0" xfId="0" applyNumberFormat="1" applyFont="1" applyAlignment="1">
      <alignment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right"/>
    </xf>
    <xf numFmtId="0" fontId="2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justify" vertical="center" wrapText="1"/>
      <protection/>
    </xf>
    <xf numFmtId="2" fontId="28" fillId="0" borderId="0" xfId="0" applyNumberFormat="1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right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8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31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32" fillId="0" borderId="11" xfId="0" applyFont="1" applyBorder="1" applyAlignment="1">
      <alignment horizontal="center" vertical="center" wrapText="1"/>
    </xf>
    <xf numFmtId="49" fontId="27" fillId="0" borderId="23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" fontId="14" fillId="0" borderId="11" xfId="0" applyNumberFormat="1" applyFont="1" applyBorder="1" applyAlignment="1" applyProtection="1">
      <alignment horizontal="center" vertical="top" wrapText="1"/>
      <protection/>
    </xf>
    <xf numFmtId="189" fontId="17" fillId="0" borderId="13" xfId="0" applyNumberFormat="1" applyFont="1" applyBorder="1" applyAlignment="1" applyProtection="1">
      <alignment horizontal="right" vertical="top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80" fillId="0" borderId="11" xfId="0" applyFont="1" applyBorder="1" applyAlignment="1">
      <alignment wrapText="1"/>
    </xf>
    <xf numFmtId="3" fontId="81" fillId="0" borderId="11" xfId="0" applyNumberFormat="1" applyFont="1" applyBorder="1" applyAlignment="1">
      <alignment vertical="center" wrapText="1"/>
    </xf>
    <xf numFmtId="0" fontId="26" fillId="0" borderId="2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right" vertical="center" wrapText="1"/>
    </xf>
    <xf numFmtId="0" fontId="29" fillId="0" borderId="11" xfId="0" applyFont="1" applyBorder="1" applyAlignment="1" applyProtection="1">
      <alignment vertical="center" wrapText="1"/>
      <protection/>
    </xf>
    <xf numFmtId="0" fontId="33" fillId="0" borderId="11" xfId="0" applyNumberFormat="1" applyFont="1" applyBorder="1" applyAlignment="1" applyProtection="1">
      <alignment horizontal="right" vertical="center" wrapText="1"/>
      <protection/>
    </xf>
    <xf numFmtId="0" fontId="28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82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wrapText="1"/>
    </xf>
    <xf numFmtId="0" fontId="2" fillId="0" borderId="17" xfId="0" applyFont="1" applyBorder="1" applyAlignment="1" applyProtection="1">
      <alignment horizontal="center" vertical="top" wrapText="1"/>
      <protection/>
    </xf>
    <xf numFmtId="210" fontId="81" fillId="0" borderId="11" xfId="0" applyNumberFormat="1" applyFont="1" applyBorder="1" applyAlignment="1">
      <alignment vertical="center" wrapText="1"/>
    </xf>
    <xf numFmtId="211" fontId="81" fillId="0" borderId="11" xfId="0" applyNumberFormat="1" applyFont="1" applyBorder="1" applyAlignment="1">
      <alignment vertical="center" wrapText="1"/>
    </xf>
    <xf numFmtId="0" fontId="80" fillId="0" borderId="11" xfId="0" applyFont="1" applyBorder="1" applyAlignment="1">
      <alignment horizontal="center" vertical="center" wrapText="1"/>
    </xf>
    <xf numFmtId="211" fontId="81" fillId="0" borderId="11" xfId="0" applyNumberFormat="1" applyFont="1" applyBorder="1" applyAlignment="1">
      <alignment horizontal="center" vertical="center" wrapText="1"/>
    </xf>
    <xf numFmtId="194" fontId="17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189" fontId="17" fillId="0" borderId="11" xfId="0" applyNumberFormat="1" applyFont="1" applyBorder="1" applyAlignment="1" applyProtection="1">
      <alignment horizontal="right" vertical="top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" fontId="26" fillId="0" borderId="11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7" fillId="0" borderId="11" xfId="0" applyNumberFormat="1" applyFont="1" applyBorder="1" applyAlignment="1" applyProtection="1">
      <alignment horizontal="right" vertical="top" wrapText="1"/>
      <protection/>
    </xf>
    <xf numFmtId="195" fontId="17" fillId="0" borderId="11" xfId="0" applyNumberFormat="1" applyFont="1" applyBorder="1" applyAlignment="1" applyProtection="1">
      <alignment horizontal="right" vertical="center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195" fontId="26" fillId="0" borderId="11" xfId="0" applyNumberFormat="1" applyFont="1" applyBorder="1" applyAlignment="1" applyProtection="1">
      <alignment horizontal="center" vertical="center" wrapText="1"/>
      <protection/>
    </xf>
    <xf numFmtId="195" fontId="17" fillId="0" borderId="11" xfId="0" applyNumberFormat="1" applyFont="1" applyBorder="1" applyAlignment="1" applyProtection="1">
      <alignment horizontal="right" vertical="top" wrapText="1"/>
      <protection/>
    </xf>
    <xf numFmtId="19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vertical="top" wrapText="1"/>
    </xf>
    <xf numFmtId="194" fontId="17" fillId="0" borderId="11" xfId="0" applyNumberFormat="1" applyFont="1" applyBorder="1" applyAlignment="1" applyProtection="1">
      <alignment horizontal="right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81" fillId="0" borderId="11" xfId="0" applyNumberFormat="1" applyFont="1" applyBorder="1" applyAlignment="1">
      <alignment vertical="center" wrapText="1"/>
    </xf>
    <xf numFmtId="194" fontId="39" fillId="0" borderId="11" xfId="0" applyNumberFormat="1" applyFont="1" applyBorder="1" applyAlignment="1">
      <alignment horizontal="right" vertical="center" wrapText="1"/>
    </xf>
    <xf numFmtId="194" fontId="39" fillId="0" borderId="11" xfId="0" applyNumberFormat="1" applyFont="1" applyBorder="1" applyAlignment="1">
      <alignment vertical="center" wrapText="1"/>
    </xf>
    <xf numFmtId="194" fontId="0" fillId="0" borderId="11" xfId="0" applyNumberFormat="1" applyBorder="1" applyAlignment="1">
      <alignment horizontal="right"/>
    </xf>
    <xf numFmtId="194" fontId="0" fillId="0" borderId="11" xfId="0" applyNumberFormat="1" applyBorder="1" applyAlignment="1">
      <alignment/>
    </xf>
    <xf numFmtId="19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right" vertical="center" wrapText="1"/>
      <protection/>
    </xf>
    <xf numFmtId="0" fontId="36" fillId="33" borderId="11" xfId="0" applyFont="1" applyFill="1" applyBorder="1" applyAlignment="1">
      <alignment horizontal="center" wrapText="1"/>
    </xf>
    <xf numFmtId="16" fontId="7" fillId="0" borderId="11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left" wrapText="1"/>
    </xf>
    <xf numFmtId="0" fontId="4" fillId="0" borderId="11" xfId="53" applyBorder="1">
      <alignment/>
      <protection/>
    </xf>
    <xf numFmtId="2" fontId="17" fillId="0" borderId="11" xfId="0" applyNumberFormat="1" applyFont="1" applyBorder="1" applyAlignment="1" applyProtection="1">
      <alignment horizontal="right" vertical="center" wrapText="1"/>
      <protection/>
    </xf>
    <xf numFmtId="4" fontId="81" fillId="0" borderId="11" xfId="0" applyNumberFormat="1" applyFont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 wrapText="1"/>
    </xf>
    <xf numFmtId="0" fontId="7" fillId="0" borderId="0" xfId="52" applyFont="1" applyBorder="1" applyAlignment="1" applyProtection="1">
      <alignment horizontal="center" vertical="center" wrapText="1"/>
      <protection/>
    </xf>
    <xf numFmtId="3" fontId="19" fillId="0" borderId="0" xfId="52" applyNumberFormat="1" applyFont="1" applyBorder="1" applyAlignment="1" applyProtection="1">
      <alignment horizontal="right" vertical="center" wrapText="1"/>
      <protection/>
    </xf>
    <xf numFmtId="0" fontId="21" fillId="0" borderId="0" xfId="52" applyFont="1">
      <alignment/>
      <protection/>
    </xf>
    <xf numFmtId="0" fontId="20" fillId="0" borderId="12" xfId="52" applyFont="1" applyBorder="1" applyAlignment="1" applyProtection="1">
      <alignment horizontal="center" vertical="center" wrapText="1"/>
      <protection/>
    </xf>
    <xf numFmtId="0" fontId="20" fillId="0" borderId="14" xfId="52" applyFont="1" applyBorder="1" applyAlignment="1" applyProtection="1">
      <alignment horizontal="center" vertical="center" wrapText="1"/>
      <protection/>
    </xf>
    <xf numFmtId="0" fontId="0" fillId="0" borderId="0" xfId="52" applyBorder="1" applyAlignment="1">
      <alignment/>
      <protection/>
    </xf>
    <xf numFmtId="0" fontId="20" fillId="0" borderId="17" xfId="52" applyFont="1" applyBorder="1" applyAlignment="1" applyProtection="1">
      <alignment horizontal="center" vertical="center" wrapText="1"/>
      <protection/>
    </xf>
    <xf numFmtId="0" fontId="20" fillId="0" borderId="16" xfId="52" applyFont="1" applyBorder="1" applyAlignment="1" applyProtection="1">
      <alignment horizontal="center" vertical="center" wrapText="1"/>
      <protection/>
    </xf>
    <xf numFmtId="0" fontId="20" fillId="0" borderId="15" xfId="52" applyFont="1" applyBorder="1" applyAlignment="1" applyProtection="1">
      <alignment horizontal="center" vertical="center" wrapText="1"/>
      <protection/>
    </xf>
    <xf numFmtId="0" fontId="19" fillId="0" borderId="12" xfId="52" applyFont="1" applyBorder="1" applyAlignment="1" applyProtection="1">
      <alignment horizontal="center" vertical="center" wrapText="1"/>
      <protection/>
    </xf>
    <xf numFmtId="0" fontId="19" fillId="0" borderId="19" xfId="52" applyFont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 applyProtection="1">
      <alignment horizontal="center" vertical="center" wrapText="1"/>
      <protection/>
    </xf>
    <xf numFmtId="0" fontId="20" fillId="0" borderId="20" xfId="52" applyFont="1" applyBorder="1" applyAlignment="1" applyProtection="1">
      <alignment horizontal="center" vertical="center" wrapText="1"/>
      <protection/>
    </xf>
    <xf numFmtId="0" fontId="33" fillId="0" borderId="15" xfId="52" applyFont="1" applyBorder="1" applyAlignment="1" applyProtection="1">
      <alignment horizontal="center" vertical="center" wrapText="1"/>
      <protection/>
    </xf>
    <xf numFmtId="195" fontId="33" fillId="0" borderId="15" xfId="52" applyNumberFormat="1" applyFont="1" applyBorder="1" applyAlignment="1" applyProtection="1">
      <alignment horizontal="center" vertical="center" wrapText="1"/>
      <protection/>
    </xf>
    <xf numFmtId="212" fontId="33" fillId="0" borderId="15" xfId="52" applyNumberFormat="1" applyFont="1" applyBorder="1" applyAlignment="1" applyProtection="1">
      <alignment horizontal="center" vertical="center" wrapText="1"/>
      <protection/>
    </xf>
    <xf numFmtId="0" fontId="8" fillId="0" borderId="11" xfId="52" applyFont="1" applyBorder="1" applyAlignment="1" applyProtection="1">
      <alignment horizontal="center" vertical="top" wrapText="1"/>
      <protection/>
    </xf>
    <xf numFmtId="190" fontId="33" fillId="0" borderId="26" xfId="52" applyNumberFormat="1" applyFont="1" applyBorder="1" applyAlignment="1" applyProtection="1">
      <alignment horizontal="center" vertical="center" wrapText="1"/>
      <protection/>
    </xf>
    <xf numFmtId="0" fontId="0" fillId="0" borderId="0" xfId="52" applyAlignment="1">
      <alignment wrapText="1"/>
      <protection/>
    </xf>
    <xf numFmtId="2" fontId="33" fillId="0" borderId="15" xfId="52" applyNumberFormat="1" applyFont="1" applyBorder="1" applyAlignment="1" applyProtection="1">
      <alignment horizontal="center" vertical="center" wrapText="1"/>
      <protection/>
    </xf>
    <xf numFmtId="0" fontId="0" fillId="0" borderId="0" xfId="52" applyFont="1" applyAlignment="1">
      <alignment wrapText="1"/>
      <protection/>
    </xf>
    <xf numFmtId="0" fontId="8" fillId="0" borderId="0" xfId="52" applyFont="1" applyBorder="1" applyAlignment="1" applyProtection="1">
      <alignment horizontal="center" vertical="top" wrapText="1"/>
      <protection/>
    </xf>
    <xf numFmtId="0" fontId="8" fillId="0" borderId="12" xfId="52" applyFont="1" applyBorder="1" applyAlignment="1" applyProtection="1">
      <alignment horizontal="center" vertical="top" wrapText="1"/>
      <protection/>
    </xf>
    <xf numFmtId="0" fontId="28" fillId="0" borderId="11" xfId="52" applyFont="1" applyBorder="1" applyAlignment="1" applyProtection="1">
      <alignment vertical="top" wrapText="1"/>
      <protection/>
    </xf>
    <xf numFmtId="2" fontId="28" fillId="0" borderId="11" xfId="52" applyNumberFormat="1" applyFont="1" applyBorder="1" applyAlignment="1" applyProtection="1">
      <alignment vertical="top" wrapText="1"/>
      <protection/>
    </xf>
    <xf numFmtId="3" fontId="28" fillId="0" borderId="11" xfId="52" applyNumberFormat="1" applyFont="1" applyBorder="1" applyAlignment="1" applyProtection="1">
      <alignment vertical="top" wrapText="1"/>
      <protection/>
    </xf>
    <xf numFmtId="0" fontId="7" fillId="0" borderId="14" xfId="52" applyFont="1" applyBorder="1" applyAlignment="1" applyProtection="1">
      <alignment horizontal="center" vertical="center" wrapText="1"/>
      <protection/>
    </xf>
    <xf numFmtId="1" fontId="28" fillId="0" borderId="11" xfId="52" applyNumberFormat="1" applyFont="1" applyBorder="1" applyAlignment="1" applyProtection="1">
      <alignment vertical="top" wrapText="1"/>
      <protection/>
    </xf>
    <xf numFmtId="0" fontId="7" fillId="0" borderId="17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vertical="top" wrapText="1"/>
      <protection/>
    </xf>
    <xf numFmtId="0" fontId="0" fillId="0" borderId="0" xfId="52" applyBorder="1">
      <alignment/>
      <protection/>
    </xf>
    <xf numFmtId="195" fontId="33" fillId="0" borderId="26" xfId="52" applyNumberFormat="1" applyFont="1" applyBorder="1" applyAlignment="1" applyProtection="1">
      <alignment horizontal="center" vertical="center" wrapText="1"/>
      <protection/>
    </xf>
    <xf numFmtId="194" fontId="33" fillId="0" borderId="15" xfId="52" applyNumberFormat="1" applyFont="1" applyBorder="1" applyAlignment="1" applyProtection="1">
      <alignment horizontal="center" vertical="center" wrapText="1"/>
      <protection/>
    </xf>
    <xf numFmtId="194" fontId="33" fillId="0" borderId="26" xfId="52" applyNumberFormat="1" applyFont="1" applyBorder="1" applyAlignment="1" applyProtection="1">
      <alignment horizontal="center" vertical="center" wrapText="1"/>
      <protection/>
    </xf>
    <xf numFmtId="0" fontId="28" fillId="0" borderId="10" xfId="52" applyFont="1" applyBorder="1" applyAlignment="1" applyProtection="1">
      <alignment horizontal="left" vertical="top" wrapText="1"/>
      <protection/>
    </xf>
    <xf numFmtId="0" fontId="28" fillId="0" borderId="27" xfId="52" applyFont="1" applyBorder="1" applyAlignment="1" applyProtection="1">
      <alignment horizontal="left" vertical="top" wrapText="1"/>
      <protection/>
    </xf>
    <xf numFmtId="194" fontId="28" fillId="0" borderId="11" xfId="52" applyNumberFormat="1" applyFont="1" applyBorder="1" applyAlignment="1" applyProtection="1">
      <alignment vertical="top" wrapText="1"/>
      <protection/>
    </xf>
    <xf numFmtId="0" fontId="37" fillId="0" borderId="25" xfId="0" applyFont="1" applyBorder="1" applyAlignment="1" applyProtection="1">
      <alignment horizontal="center" vertical="top" wrapText="1"/>
      <protection/>
    </xf>
    <xf numFmtId="0" fontId="7" fillId="0" borderId="11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vertical="top" wrapText="1"/>
      <protection/>
    </xf>
    <xf numFmtId="0" fontId="17" fillId="0" borderId="11" xfId="52" applyFont="1" applyFill="1" applyBorder="1" applyAlignment="1" applyProtection="1">
      <alignment horizontal="center" vertical="center" wrapText="1"/>
      <protection/>
    </xf>
    <xf numFmtId="0" fontId="17" fillId="0" borderId="11" xfId="52" applyFont="1" applyBorder="1" applyAlignment="1" applyProtection="1">
      <alignment horizontal="center" vertical="center" wrapText="1"/>
      <protection/>
    </xf>
    <xf numFmtId="1" fontId="18" fillId="0" borderId="11" xfId="52" applyNumberFormat="1" applyFont="1" applyBorder="1" applyAlignment="1" applyProtection="1">
      <alignment horizontal="center" vertical="center" wrapText="1"/>
      <protection/>
    </xf>
    <xf numFmtId="0" fontId="28" fillId="0" borderId="28" xfId="52" applyFont="1" applyBorder="1" applyAlignment="1" applyProtection="1">
      <alignment vertical="top" wrapText="1"/>
      <protection/>
    </xf>
    <xf numFmtId="3" fontId="28" fillId="0" borderId="15" xfId="52" applyNumberFormat="1" applyFont="1" applyBorder="1" applyAlignment="1" applyProtection="1">
      <alignment vertical="top" wrapText="1"/>
      <protection/>
    </xf>
    <xf numFmtId="2" fontId="28" fillId="0" borderId="15" xfId="52" applyNumberFormat="1" applyFont="1" applyBorder="1" applyAlignment="1" applyProtection="1">
      <alignment vertical="top" wrapText="1"/>
      <protection/>
    </xf>
    <xf numFmtId="0" fontId="28" fillId="0" borderId="11" xfId="52" applyFont="1" applyBorder="1" applyAlignment="1" applyProtection="1">
      <alignment horizontal="right" vertical="top" wrapText="1"/>
      <protection/>
    </xf>
    <xf numFmtId="1" fontId="17" fillId="0" borderId="11" xfId="52" applyNumberFormat="1" applyFont="1" applyFill="1" applyBorder="1" applyAlignment="1" applyProtection="1">
      <alignment horizontal="right" vertical="center" wrapText="1"/>
      <protection/>
    </xf>
    <xf numFmtId="0" fontId="28" fillId="0" borderId="15" xfId="52" applyFont="1" applyBorder="1" applyAlignment="1" applyProtection="1">
      <alignment horizontal="right" vertical="top" wrapText="1"/>
      <protection/>
    </xf>
    <xf numFmtId="0" fontId="17" fillId="0" borderId="11" xfId="52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/>
    </xf>
    <xf numFmtId="0" fontId="34" fillId="33" borderId="29" xfId="0" applyFont="1" applyFill="1" applyBorder="1" applyAlignment="1">
      <alignment horizontal="left" vertical="center" wrapText="1"/>
    </xf>
    <xf numFmtId="0" fontId="34" fillId="33" borderId="28" xfId="0" applyFont="1" applyFill="1" applyBorder="1" applyAlignment="1">
      <alignment horizontal="left" vertical="center" wrapText="1"/>
    </xf>
    <xf numFmtId="0" fontId="34" fillId="33" borderId="30" xfId="0" applyFont="1" applyFill="1" applyBorder="1" applyAlignment="1">
      <alignment horizontal="left" vertical="center" wrapText="1"/>
    </xf>
    <xf numFmtId="0" fontId="33" fillId="34" borderId="0" xfId="0" applyFont="1" applyFill="1" applyBorder="1" applyAlignment="1">
      <alignment horizontal="left" wrapText="1"/>
    </xf>
    <xf numFmtId="1" fontId="33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11" xfId="52" applyFont="1" applyBorder="1" applyAlignment="1" applyProtection="1">
      <alignment horizontal="left" vertical="top" wrapText="1"/>
      <protection/>
    </xf>
    <xf numFmtId="0" fontId="38" fillId="0" borderId="3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top" wrapText="1"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3" fillId="0" borderId="20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4" fontId="33" fillId="34" borderId="11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33" fillId="0" borderId="15" xfId="52" applyNumberFormat="1" applyFont="1" applyBorder="1" applyAlignment="1" applyProtection="1">
      <alignment horizontal="center" vertical="center" wrapText="1"/>
      <protection/>
    </xf>
    <xf numFmtId="1" fontId="33" fillId="0" borderId="26" xfId="52" applyNumberFormat="1" applyFont="1" applyBorder="1" applyAlignment="1" applyProtection="1">
      <alignment horizontal="center" vertical="center" wrapText="1"/>
      <protection/>
    </xf>
    <xf numFmtId="0" fontId="0" fillId="0" borderId="0" xfId="52" applyBorder="1" applyAlignment="1">
      <alignment wrapText="1"/>
      <protection/>
    </xf>
    <xf numFmtId="190" fontId="33" fillId="0" borderId="0" xfId="52" applyNumberFormat="1" applyFont="1" applyBorder="1" applyAlignment="1" applyProtection="1">
      <alignment horizontal="center" vertical="center" wrapText="1"/>
      <protection/>
    </xf>
    <xf numFmtId="0" fontId="33" fillId="0" borderId="24" xfId="52" applyFont="1" applyBorder="1" applyAlignment="1" applyProtection="1">
      <alignment horizontal="center" vertical="center" wrapText="1"/>
      <protection/>
    </xf>
    <xf numFmtId="0" fontId="33" fillId="0" borderId="11" xfId="52" applyFont="1" applyBorder="1" applyAlignment="1" applyProtection="1">
      <alignment horizontal="center" vertical="center" wrapText="1"/>
      <protection/>
    </xf>
    <xf numFmtId="190" fontId="33" fillId="0" borderId="11" xfId="52" applyNumberFormat="1" applyFont="1" applyBorder="1" applyAlignment="1" applyProtection="1">
      <alignment horizontal="center" vertical="center" wrapText="1"/>
      <protection/>
    </xf>
    <xf numFmtId="0" fontId="37" fillId="0" borderId="25" xfId="0" applyFont="1" applyBorder="1" applyAlignment="1" applyProtection="1">
      <alignment horizontal="left" vertical="top" wrapText="1"/>
      <protection/>
    </xf>
    <xf numFmtId="0" fontId="4" fillId="0" borderId="11" xfId="52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28" fillId="0" borderId="11" xfId="52" applyFont="1" applyBorder="1" applyAlignment="1" applyProtection="1">
      <alignment horizontal="center" vertical="top" wrapText="1"/>
      <protection/>
    </xf>
    <xf numFmtId="2" fontId="28" fillId="0" borderId="11" xfId="52" applyNumberFormat="1" applyFont="1" applyBorder="1" applyAlignment="1" applyProtection="1">
      <alignment horizontal="right" vertical="top" wrapText="1"/>
      <protection/>
    </xf>
    <xf numFmtId="0" fontId="81" fillId="0" borderId="11" xfId="0" applyFont="1" applyBorder="1" applyAlignment="1">
      <alignment vertical="center" wrapText="1"/>
    </xf>
    <xf numFmtId="4" fontId="81" fillId="0" borderId="11" xfId="0" applyNumberFormat="1" applyFont="1" applyBorder="1" applyAlignment="1">
      <alignment horizontal="center" vertical="center" wrapText="1"/>
    </xf>
    <xf numFmtId="4" fontId="81" fillId="34" borderId="11" xfId="0" applyNumberFormat="1" applyFont="1" applyFill="1" applyBorder="1" applyAlignment="1">
      <alignment horizontal="center" vertical="center" wrapText="1"/>
    </xf>
    <xf numFmtId="0" fontId="83" fillId="0" borderId="29" xfId="0" applyFont="1" applyBorder="1" applyAlignment="1">
      <alignment vertical="center" wrapText="1"/>
    </xf>
    <xf numFmtId="2" fontId="81" fillId="0" borderId="11" xfId="0" applyNumberFormat="1" applyFont="1" applyBorder="1" applyAlignment="1">
      <alignment vertical="center" wrapText="1"/>
    </xf>
    <xf numFmtId="194" fontId="80" fillId="0" borderId="11" xfId="0" applyNumberFormat="1" applyFont="1" applyBorder="1" applyAlignment="1">
      <alignment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vertical="center" wrapText="1"/>
      <protection/>
    </xf>
    <xf numFmtId="0" fontId="34" fillId="33" borderId="11" xfId="0" applyFont="1" applyFill="1" applyBorder="1" applyAlignment="1">
      <alignment horizontal="left" vertical="center" wrapText="1"/>
    </xf>
    <xf numFmtId="1" fontId="81" fillId="0" borderId="11" xfId="0" applyNumberFormat="1" applyFont="1" applyBorder="1" applyAlignment="1">
      <alignment vertical="center" wrapText="1"/>
    </xf>
    <xf numFmtId="4" fontId="80" fillId="0" borderId="11" xfId="0" applyNumberFormat="1" applyFont="1" applyBorder="1" applyAlignment="1">
      <alignment wrapText="1"/>
    </xf>
    <xf numFmtId="0" fontId="34" fillId="33" borderId="0" xfId="0" applyFont="1" applyFill="1" applyBorder="1" applyAlignment="1">
      <alignment horizontal="left" vertical="center" wrapText="1"/>
    </xf>
    <xf numFmtId="194" fontId="17" fillId="0" borderId="0" xfId="0" applyNumberFormat="1" applyFont="1" applyBorder="1" applyAlignment="1" applyProtection="1">
      <alignment horizontal="center" vertical="center" wrapText="1"/>
      <protection/>
    </xf>
    <xf numFmtId="194" fontId="17" fillId="0" borderId="0" xfId="0" applyNumberFormat="1" applyFont="1" applyBorder="1" applyAlignment="1" applyProtection="1">
      <alignment horizontal="right" vertical="center" wrapText="1"/>
      <protection/>
    </xf>
    <xf numFmtId="194" fontId="18" fillId="0" borderId="0" xfId="0" applyNumberFormat="1" applyFont="1" applyBorder="1" applyAlignment="1" applyProtection="1">
      <alignment horizontal="center" vertical="center" wrapText="1"/>
      <protection/>
    </xf>
    <xf numFmtId="194" fontId="17" fillId="0" borderId="0" xfId="0" applyNumberFormat="1" applyFont="1" applyFill="1" applyBorder="1" applyAlignment="1" applyProtection="1">
      <alignment horizontal="center" vertical="center" wrapText="1"/>
      <protection/>
    </xf>
    <xf numFmtId="195" fontId="17" fillId="0" borderId="11" xfId="0" applyNumberFormat="1" applyFont="1" applyBorder="1" applyAlignment="1" applyProtection="1">
      <alignment horizontal="center" vertical="center" wrapText="1"/>
      <protection/>
    </xf>
    <xf numFmtId="195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2" fontId="33" fillId="0" borderId="26" xfId="52" applyNumberFormat="1" applyFont="1" applyBorder="1" applyAlignment="1" applyProtection="1">
      <alignment horizontal="center" vertical="center" wrapText="1"/>
      <protection/>
    </xf>
    <xf numFmtId="0" fontId="0" fillId="34" borderId="0" xfId="52" applyFill="1">
      <alignment/>
      <protection/>
    </xf>
    <xf numFmtId="0" fontId="8" fillId="34" borderId="12" xfId="52" applyFont="1" applyFill="1" applyBorder="1" applyAlignment="1" applyProtection="1">
      <alignment horizontal="center" vertical="top" wrapText="1"/>
      <protection/>
    </xf>
    <xf numFmtId="0" fontId="28" fillId="34" borderId="11" xfId="52" applyFont="1" applyFill="1" applyBorder="1" applyAlignment="1" applyProtection="1">
      <alignment vertical="top" wrapText="1"/>
      <protection/>
    </xf>
    <xf numFmtId="2" fontId="28" fillId="34" borderId="11" xfId="52" applyNumberFormat="1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2" fontId="28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7" fillId="0" borderId="23" xfId="0" applyNumberFormat="1" applyFont="1" applyBorder="1" applyAlignment="1" applyProtection="1">
      <alignment horizontal="center" vertical="center" wrapText="1"/>
      <protection/>
    </xf>
    <xf numFmtId="2" fontId="28" fillId="0" borderId="0" xfId="0" applyNumberFormat="1" applyFont="1" applyBorder="1" applyAlignment="1" applyProtection="1">
      <alignment horizontal="left" vertical="top" wrapText="1"/>
      <protection/>
    </xf>
    <xf numFmtId="2" fontId="28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0" fillId="0" borderId="29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justify" vertical="top" wrapText="1"/>
    </xf>
    <xf numFmtId="0" fontId="14" fillId="0" borderId="11" xfId="0" applyFont="1" applyBorder="1" applyAlignment="1" applyProtection="1">
      <alignment horizontal="justify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21" fillId="0" borderId="29" xfId="52" applyFont="1" applyBorder="1" applyAlignment="1">
      <alignment/>
      <protection/>
    </xf>
    <xf numFmtId="0" fontId="21" fillId="0" borderId="28" xfId="52" applyFont="1" applyBorder="1" applyAlignment="1">
      <alignment/>
      <protection/>
    </xf>
    <xf numFmtId="0" fontId="21" fillId="0" borderId="30" xfId="52" applyFont="1" applyBorder="1" applyAlignment="1">
      <alignment/>
      <protection/>
    </xf>
    <xf numFmtId="0" fontId="21" fillId="0" borderId="29" xfId="52" applyFont="1" applyBorder="1" applyAlignment="1">
      <alignment wrapText="1"/>
      <protection/>
    </xf>
    <xf numFmtId="0" fontId="21" fillId="0" borderId="28" xfId="52" applyFont="1" applyBorder="1" applyAlignment="1">
      <alignment wrapText="1"/>
      <protection/>
    </xf>
    <xf numFmtId="0" fontId="21" fillId="0" borderId="30" xfId="52" applyFont="1" applyBorder="1" applyAlignment="1">
      <alignment wrapText="1"/>
      <protection/>
    </xf>
    <xf numFmtId="0" fontId="11" fillId="0" borderId="11" xfId="52" applyFont="1" applyBorder="1" applyAlignment="1" applyProtection="1">
      <alignment horizontal="center" vertical="top" wrapText="1"/>
      <protection/>
    </xf>
    <xf numFmtId="0" fontId="7" fillId="0" borderId="15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34" fillId="35" borderId="29" xfId="0" applyFont="1" applyFill="1" applyBorder="1" applyAlignment="1">
      <alignment horizontal="left" vertical="center" wrapText="1"/>
    </xf>
    <xf numFmtId="0" fontId="34" fillId="35" borderId="28" xfId="0" applyFont="1" applyFill="1" applyBorder="1" applyAlignment="1">
      <alignment horizontal="left" vertical="center" wrapText="1"/>
    </xf>
    <xf numFmtId="0" fontId="34" fillId="35" borderId="30" xfId="0" applyFont="1" applyFill="1" applyBorder="1" applyAlignment="1">
      <alignment horizontal="left" vertical="center" wrapText="1"/>
    </xf>
    <xf numFmtId="0" fontId="12" fillId="35" borderId="29" xfId="54" applyFont="1" applyFill="1" applyBorder="1" applyAlignment="1" applyProtection="1">
      <alignment horizontal="left" wrapText="1"/>
      <protection locked="0"/>
    </xf>
    <xf numFmtId="0" fontId="12" fillId="35" borderId="28" xfId="54" applyFont="1" applyFill="1" applyBorder="1" applyAlignment="1" applyProtection="1">
      <alignment horizontal="left" wrapText="1"/>
      <protection locked="0"/>
    </xf>
    <xf numFmtId="0" fontId="12" fillId="35" borderId="30" xfId="54" applyFont="1" applyFill="1" applyBorder="1" applyAlignment="1" applyProtection="1">
      <alignment horizontal="left" wrapText="1"/>
      <protection locked="0"/>
    </xf>
    <xf numFmtId="0" fontId="12" fillId="35" borderId="29" xfId="53" applyFont="1" applyFill="1" applyBorder="1" applyAlignment="1">
      <alignment horizontal="justify" vertical="justify" wrapText="1"/>
      <protection/>
    </xf>
    <xf numFmtId="0" fontId="12" fillId="35" borderId="28" xfId="53" applyFont="1" applyFill="1" applyBorder="1" applyAlignment="1">
      <alignment horizontal="justify" vertical="justify" wrapText="1"/>
      <protection/>
    </xf>
    <xf numFmtId="0" fontId="12" fillId="35" borderId="30" xfId="53" applyFont="1" applyFill="1" applyBorder="1" applyAlignment="1">
      <alignment horizontal="justify" vertical="justify" wrapText="1"/>
      <protection/>
    </xf>
    <xf numFmtId="0" fontId="0" fillId="35" borderId="11" xfId="0" applyFont="1" applyFill="1" applyBorder="1" applyAlignment="1">
      <alignment vertical="center" wrapText="1"/>
    </xf>
    <xf numFmtId="0" fontId="23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28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12" fillId="0" borderId="19" xfId="0" applyFont="1" applyBorder="1" applyAlignment="1" applyProtection="1">
      <alignment horizontal="left" vertical="top" wrapText="1"/>
      <protection/>
    </xf>
    <xf numFmtId="0" fontId="12" fillId="0" borderId="32" xfId="0" applyFont="1" applyBorder="1" applyAlignment="1" applyProtection="1">
      <alignment horizontal="left" vertical="top" wrapText="1"/>
      <protection/>
    </xf>
    <xf numFmtId="0" fontId="12" fillId="0" borderId="26" xfId="0" applyFont="1" applyBorder="1" applyAlignment="1" applyProtection="1">
      <alignment horizontal="left" vertical="top" wrapText="1"/>
      <protection/>
    </xf>
    <xf numFmtId="0" fontId="34" fillId="33" borderId="29" xfId="0" applyFont="1" applyFill="1" applyBorder="1" applyAlignment="1">
      <alignment horizontal="left" vertical="center" wrapText="1"/>
    </xf>
    <xf numFmtId="0" fontId="34" fillId="33" borderId="28" xfId="0" applyFont="1" applyFill="1" applyBorder="1" applyAlignment="1">
      <alignment horizontal="left" vertical="center" wrapText="1"/>
    </xf>
    <xf numFmtId="0" fontId="34" fillId="33" borderId="30" xfId="0" applyFont="1" applyFill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0" fontId="33" fillId="0" borderId="33" xfId="0" applyFont="1" applyBorder="1" applyAlignment="1">
      <alignment horizontal="center" wrapText="1"/>
    </xf>
    <xf numFmtId="0" fontId="33" fillId="0" borderId="33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4" fillId="33" borderId="11" xfId="0" applyFont="1" applyFill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left" vertical="top" wrapText="1"/>
      <protection/>
    </xf>
    <xf numFmtId="0" fontId="33" fillId="0" borderId="29" xfId="0" applyFont="1" applyBorder="1" applyAlignment="1" applyProtection="1">
      <alignment horizontal="center" vertical="top" wrapText="1"/>
      <protection/>
    </xf>
    <xf numFmtId="0" fontId="33" fillId="0" borderId="28" xfId="0" applyFont="1" applyBorder="1" applyAlignment="1" applyProtection="1">
      <alignment horizontal="center" vertical="top" wrapText="1"/>
      <protection/>
    </xf>
    <xf numFmtId="0" fontId="33" fillId="0" borderId="30" xfId="0" applyFont="1" applyBorder="1" applyAlignment="1" applyProtection="1">
      <alignment horizontal="center" vertical="top" wrapText="1"/>
      <protection/>
    </xf>
    <xf numFmtId="0" fontId="38" fillId="0" borderId="29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33" fillId="0" borderId="11" xfId="0" applyFont="1" applyBorder="1" applyAlignment="1" applyProtection="1">
      <alignment horizontal="left" vertical="top" wrapText="1"/>
      <protection/>
    </xf>
    <xf numFmtId="0" fontId="38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3" fillId="0" borderId="24" xfId="0" applyFont="1" applyBorder="1" applyAlignment="1" applyProtection="1">
      <alignment horizontal="left" vertical="top" wrapText="1"/>
      <protection/>
    </xf>
    <xf numFmtId="0" fontId="0" fillId="0" borderId="24" xfId="0" applyBorder="1" applyAlignment="1">
      <alignment/>
    </xf>
    <xf numFmtId="2" fontId="18" fillId="0" borderId="11" xfId="0" applyNumberFormat="1" applyFont="1" applyBorder="1" applyAlignment="1" applyProtection="1">
      <alignment horizontal="center" vertical="top" wrapText="1"/>
      <protection/>
    </xf>
    <xf numFmtId="0" fontId="21" fillId="0" borderId="11" xfId="0" applyFont="1" applyBorder="1" applyAlignment="1">
      <alignment horizontal="center" wrapText="1"/>
    </xf>
    <xf numFmtId="2" fontId="27" fillId="0" borderId="29" xfId="0" applyNumberFormat="1" applyFont="1" applyBorder="1" applyAlignment="1" applyProtection="1">
      <alignment horizontal="left" vertical="top" wrapText="1"/>
      <protection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38" fillId="0" borderId="29" xfId="0" applyFont="1" applyBorder="1" applyAlignment="1">
      <alignment horizontal="center" vertical="top" wrapText="1"/>
    </xf>
    <xf numFmtId="0" fontId="38" fillId="0" borderId="28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0" fontId="20" fillId="0" borderId="12" xfId="0" applyFont="1" applyBorder="1" applyAlignment="1" applyProtection="1">
      <alignment horizontal="center" vertical="center" wrapText="1"/>
      <protection/>
    </xf>
    <xf numFmtId="2" fontId="18" fillId="0" borderId="16" xfId="0" applyNumberFormat="1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2" fontId="27" fillId="0" borderId="29" xfId="0" applyNumberFormat="1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2" fillId="0" borderId="11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1" fillId="0" borderId="29" xfId="0" applyFont="1" applyBorder="1" applyAlignment="1" applyProtection="1">
      <alignment horizontal="justify" vertical="center" wrapText="1"/>
      <protection/>
    </xf>
    <xf numFmtId="0" fontId="25" fillId="0" borderId="28" xfId="0" applyFont="1" applyBorder="1" applyAlignment="1">
      <alignment horizontal="justify"/>
    </xf>
    <xf numFmtId="0" fontId="25" fillId="0" borderId="30" xfId="0" applyFont="1" applyBorder="1" applyAlignment="1">
      <alignment horizontal="justify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36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top" wrapText="1"/>
      <protection/>
    </xf>
    <xf numFmtId="0" fontId="27" fillId="0" borderId="0" xfId="0" applyFont="1" applyBorder="1" applyAlignment="1" applyProtection="1">
      <alignment horizontal="left" vertical="top" wrapText="1"/>
      <protection/>
    </xf>
    <xf numFmtId="0" fontId="27" fillId="0" borderId="16" xfId="0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0" fontId="24" fillId="0" borderId="35" xfId="0" applyFont="1" applyBorder="1" applyAlignment="1">
      <alignment horizontal="left" wrapText="1"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36" xfId="0" applyFont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 horizontal="center" vertical="top" wrapText="1"/>
      <protection/>
    </xf>
    <xf numFmtId="0" fontId="12" fillId="0" borderId="29" xfId="53" applyFont="1" applyBorder="1" applyAlignment="1">
      <alignment horizontal="justify" vertical="justify" wrapText="1"/>
      <protection/>
    </xf>
    <xf numFmtId="0" fontId="12" fillId="0" borderId="28" xfId="53" applyFont="1" applyBorder="1" applyAlignment="1">
      <alignment horizontal="justify" vertical="justify" wrapText="1"/>
      <protection/>
    </xf>
    <xf numFmtId="0" fontId="12" fillId="0" borderId="30" xfId="53" applyFont="1" applyBorder="1" applyAlignment="1">
      <alignment horizontal="justify" vertical="justify" wrapText="1"/>
      <protection/>
    </xf>
    <xf numFmtId="0" fontId="12" fillId="0" borderId="29" xfId="53" applyFont="1" applyBorder="1" applyAlignment="1">
      <alignment horizontal="justify" vertical="distributed"/>
      <protection/>
    </xf>
    <xf numFmtId="0" fontId="12" fillId="0" borderId="28" xfId="53" applyFont="1" applyBorder="1" applyAlignment="1">
      <alignment horizontal="justify" vertical="distributed"/>
      <protection/>
    </xf>
    <xf numFmtId="0" fontId="12" fillId="0" borderId="30" xfId="53" applyFont="1" applyBorder="1" applyAlignment="1">
      <alignment horizontal="justify" vertical="distributed"/>
      <protection/>
    </xf>
    <xf numFmtId="0" fontId="12" fillId="0" borderId="29" xfId="53" applyFont="1" applyBorder="1" applyAlignment="1">
      <alignment horizontal="left" wrapText="1"/>
      <protection/>
    </xf>
    <xf numFmtId="0" fontId="12" fillId="0" borderId="28" xfId="53" applyFont="1" applyBorder="1" applyAlignment="1">
      <alignment horizontal="left" wrapText="1"/>
      <protection/>
    </xf>
    <xf numFmtId="0" fontId="12" fillId="0" borderId="30" xfId="53" applyFont="1" applyBorder="1" applyAlignment="1">
      <alignment horizontal="left" wrapText="1"/>
      <protection/>
    </xf>
    <xf numFmtId="0" fontId="12" fillId="0" borderId="29" xfId="54" applyFont="1" applyBorder="1" applyAlignment="1" applyProtection="1">
      <alignment horizontal="left" wrapText="1"/>
      <protection locked="0"/>
    </xf>
    <xf numFmtId="0" fontId="12" fillId="0" borderId="28" xfId="54" applyFont="1" applyBorder="1" applyAlignment="1" applyProtection="1">
      <alignment horizontal="left" wrapText="1"/>
      <protection locked="0"/>
    </xf>
    <xf numFmtId="0" fontId="12" fillId="0" borderId="30" xfId="54" applyFont="1" applyBorder="1" applyAlignment="1" applyProtection="1">
      <alignment horizontal="left" wrapText="1"/>
      <protection locked="0"/>
    </xf>
    <xf numFmtId="0" fontId="43" fillId="0" borderId="38" xfId="0" applyFont="1" applyBorder="1" applyAlignment="1" applyProtection="1">
      <alignment horizontal="left" vertical="top" wrapText="1"/>
      <protection/>
    </xf>
    <xf numFmtId="0" fontId="43" fillId="0" borderId="33" xfId="0" applyFont="1" applyBorder="1" applyAlignment="1" applyProtection="1">
      <alignment horizontal="left" vertical="top" wrapText="1"/>
      <protection/>
    </xf>
    <xf numFmtId="0" fontId="38" fillId="0" borderId="33" xfId="0" applyFont="1" applyBorder="1" applyAlignment="1">
      <alignment wrapText="1"/>
    </xf>
    <xf numFmtId="0" fontId="38" fillId="0" borderId="34" xfId="0" applyFont="1" applyBorder="1" applyAlignment="1">
      <alignment wrapText="1"/>
    </xf>
    <xf numFmtId="0" fontId="23" fillId="0" borderId="11" xfId="0" applyFont="1" applyBorder="1" applyAlignment="1" applyProtection="1">
      <alignment horizontal="center" vertical="top" wrapText="1"/>
      <protection/>
    </xf>
    <xf numFmtId="0" fontId="35" fillId="0" borderId="25" xfId="0" applyFont="1" applyBorder="1" applyAlignment="1" applyProtection="1">
      <alignment horizontal="justify" vertical="center" wrapText="1"/>
      <protection/>
    </xf>
    <xf numFmtId="0" fontId="15" fillId="0" borderId="33" xfId="0" applyFont="1" applyBorder="1" applyAlignment="1">
      <alignment horizontal="justify"/>
    </xf>
    <xf numFmtId="0" fontId="15" fillId="0" borderId="34" xfId="0" applyFont="1" applyBorder="1" applyAlignment="1">
      <alignment horizontal="justify"/>
    </xf>
    <xf numFmtId="0" fontId="34" fillId="0" borderId="11" xfId="0" applyFont="1" applyBorder="1" applyAlignment="1">
      <alignment horizontal="left" vertical="top" wrapText="1"/>
    </xf>
    <xf numFmtId="0" fontId="35" fillId="0" borderId="11" xfId="0" applyFont="1" applyBorder="1" applyAlignment="1" applyProtection="1">
      <alignment horizontal="justify" vertical="center" wrapText="1"/>
      <protection/>
    </xf>
    <xf numFmtId="0" fontId="15" fillId="0" borderId="11" xfId="0" applyFont="1" applyBorder="1" applyAlignment="1">
      <alignment horizontal="justify"/>
    </xf>
    <xf numFmtId="0" fontId="0" fillId="0" borderId="11" xfId="0" applyBorder="1" applyAlignment="1">
      <alignment wrapText="1"/>
    </xf>
    <xf numFmtId="194" fontId="36" fillId="33" borderId="11" xfId="0" applyNumberFormat="1" applyFont="1" applyFill="1" applyBorder="1" applyAlignment="1">
      <alignment horizontal="center" wrapText="1"/>
    </xf>
    <xf numFmtId="0" fontId="29" fillId="0" borderId="29" xfId="0" applyFont="1" applyBorder="1" applyAlignment="1" applyProtection="1">
      <alignment horizontal="left" vertical="center" wrapText="1"/>
      <protection/>
    </xf>
    <xf numFmtId="0" fontId="30" fillId="0" borderId="28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4" fillId="0" borderId="11" xfId="0" applyFont="1" applyFill="1" applyBorder="1" applyAlignment="1">
      <alignment horizontal="left" vertical="top" wrapText="1"/>
    </xf>
    <xf numFmtId="0" fontId="80" fillId="0" borderId="29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30" xfId="0" applyFont="1" applyBorder="1" applyAlignment="1">
      <alignment horizontal="left" vertical="center" wrapText="1"/>
    </xf>
    <xf numFmtId="0" fontId="38" fillId="0" borderId="29" xfId="0" applyFont="1" applyFill="1" applyBorder="1" applyAlignment="1" applyProtection="1">
      <alignment horizontal="left" vertical="center" wrapText="1"/>
      <protection locked="0"/>
    </xf>
    <xf numFmtId="0" fontId="38" fillId="0" borderId="28" xfId="0" applyFont="1" applyFill="1" applyBorder="1" applyAlignment="1" applyProtection="1">
      <alignment horizontal="left" vertical="center" wrapText="1"/>
      <protection locked="0"/>
    </xf>
    <xf numFmtId="0" fontId="38" fillId="0" borderId="3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>
      <alignment horizontal="center" vertical="top" wrapText="1"/>
    </xf>
    <xf numFmtId="0" fontId="23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>
      <alignment/>
    </xf>
    <xf numFmtId="0" fontId="36" fillId="33" borderId="11" xfId="0" applyFont="1" applyFill="1" applyBorder="1" applyAlignment="1">
      <alignment horizontal="center" wrapText="1"/>
    </xf>
    <xf numFmtId="1" fontId="40" fillId="34" borderId="0" xfId="0" applyNumberFormat="1" applyFont="1" applyFill="1" applyBorder="1" applyAlignment="1" applyProtection="1">
      <alignment horizontal="left" vertical="top" wrapText="1"/>
      <protection locked="0"/>
    </xf>
    <xf numFmtId="1" fontId="33" fillId="34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>
      <alignment horizontal="left" wrapText="1"/>
    </xf>
    <xf numFmtId="0" fontId="40" fillId="34" borderId="0" xfId="0" applyFont="1" applyFill="1" applyBorder="1" applyAlignment="1">
      <alignment horizontal="left" wrapText="1"/>
    </xf>
    <xf numFmtId="0" fontId="40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horizontal="left"/>
    </xf>
    <xf numFmtId="1" fontId="33" fillId="34" borderId="0" xfId="0" applyNumberFormat="1" applyFont="1" applyFill="1" applyBorder="1" applyAlignment="1">
      <alignment horizontal="left" wrapText="1"/>
    </xf>
    <xf numFmtId="0" fontId="33" fillId="34" borderId="0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left" wrapText="1"/>
    </xf>
    <xf numFmtId="0" fontId="33" fillId="34" borderId="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 vertical="top" wrapText="1"/>
    </xf>
    <xf numFmtId="0" fontId="34" fillId="34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top" wrapText="1"/>
    </xf>
    <xf numFmtId="1" fontId="33" fillId="0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29" xfId="0" applyFont="1" applyBorder="1" applyAlignment="1" applyProtection="1">
      <alignment horizontal="left" vertical="top" wrapText="1"/>
      <protection/>
    </xf>
    <xf numFmtId="0" fontId="33" fillId="0" borderId="28" xfId="0" applyFont="1" applyBorder="1" applyAlignment="1" applyProtection="1">
      <alignment horizontal="left" vertical="top" wrapText="1"/>
      <protection/>
    </xf>
    <xf numFmtId="0" fontId="33" fillId="0" borderId="3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37" fillId="0" borderId="0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left" vertical="top" wrapText="1"/>
      <protection/>
    </xf>
    <xf numFmtId="0" fontId="38" fillId="33" borderId="29" xfId="0" applyFont="1" applyFill="1" applyBorder="1" applyAlignment="1">
      <alignment horizontal="left" vertical="center" wrapText="1"/>
    </xf>
    <xf numFmtId="0" fontId="38" fillId="33" borderId="28" xfId="0" applyFont="1" applyFill="1" applyBorder="1" applyAlignment="1">
      <alignment horizontal="left" vertical="center" wrapText="1"/>
    </xf>
    <xf numFmtId="0" fontId="38" fillId="33" borderId="30" xfId="0" applyFont="1" applyFill="1" applyBorder="1" applyAlignment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  <protection/>
    </xf>
    <xf numFmtId="0" fontId="27" fillId="0" borderId="34" xfId="0" applyFont="1" applyBorder="1" applyAlignment="1" applyProtection="1">
      <alignment horizontal="left" vertical="center" wrapText="1"/>
      <protection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33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top" wrapText="1"/>
      <protection/>
    </xf>
    <xf numFmtId="0" fontId="33" fillId="0" borderId="19" xfId="0" applyFont="1" applyBorder="1" applyAlignment="1" applyProtection="1">
      <alignment vertical="top" wrapText="1"/>
      <protection/>
    </xf>
    <xf numFmtId="0" fontId="33" fillId="0" borderId="32" xfId="0" applyFont="1" applyBorder="1" applyAlignment="1" applyProtection="1">
      <alignment vertical="top" wrapText="1"/>
      <protection/>
    </xf>
    <xf numFmtId="0" fontId="33" fillId="0" borderId="26" xfId="0" applyFont="1" applyBorder="1" applyAlignment="1" applyProtection="1">
      <alignment vertical="top" wrapText="1"/>
      <protection/>
    </xf>
    <xf numFmtId="0" fontId="33" fillId="0" borderId="29" xfId="53" applyFont="1" applyBorder="1" applyAlignment="1">
      <alignment vertical="distributed"/>
      <protection/>
    </xf>
    <xf numFmtId="0" fontId="33" fillId="0" borderId="28" xfId="53" applyFont="1" applyBorder="1" applyAlignment="1">
      <alignment vertical="distributed"/>
      <protection/>
    </xf>
    <xf numFmtId="0" fontId="33" fillId="0" borderId="30" xfId="53" applyFont="1" applyBorder="1" applyAlignment="1">
      <alignment vertical="distributed"/>
      <protection/>
    </xf>
    <xf numFmtId="0" fontId="33" fillId="0" borderId="29" xfId="53" applyFont="1" applyBorder="1" applyAlignment="1">
      <alignment wrapText="1"/>
      <protection/>
    </xf>
    <xf numFmtId="0" fontId="33" fillId="0" borderId="28" xfId="53" applyFont="1" applyBorder="1" applyAlignment="1">
      <alignment wrapText="1"/>
      <protection/>
    </xf>
    <xf numFmtId="0" fontId="33" fillId="0" borderId="30" xfId="53" applyFont="1" applyBorder="1" applyAlignment="1">
      <alignment wrapText="1"/>
      <protection/>
    </xf>
    <xf numFmtId="0" fontId="33" fillId="0" borderId="29" xfId="53" applyFont="1" applyBorder="1" applyAlignment="1">
      <alignment vertical="justify" wrapText="1"/>
      <protection/>
    </xf>
    <xf numFmtId="0" fontId="33" fillId="0" borderId="28" xfId="53" applyFont="1" applyBorder="1" applyAlignment="1">
      <alignment vertical="justify" wrapText="1"/>
      <protection/>
    </xf>
    <xf numFmtId="0" fontId="33" fillId="0" borderId="30" xfId="53" applyFont="1" applyBorder="1" applyAlignment="1">
      <alignment vertical="justify" wrapText="1"/>
      <protection/>
    </xf>
    <xf numFmtId="0" fontId="28" fillId="0" borderId="39" xfId="52" applyFont="1" applyBorder="1" applyAlignment="1" applyProtection="1">
      <alignment horizontal="center" vertical="top" wrapText="1"/>
      <protection/>
    </xf>
    <xf numFmtId="0" fontId="28" fillId="0" borderId="40" xfId="52" applyFont="1" applyBorder="1" applyAlignment="1" applyProtection="1">
      <alignment horizontal="center" vertical="top" wrapText="1"/>
      <protection/>
    </xf>
    <xf numFmtId="2" fontId="44" fillId="0" borderId="0" xfId="53" applyNumberFormat="1" applyFont="1" applyBorder="1" applyAlignment="1">
      <alignment horizontal="center" vertical="justify"/>
      <protection/>
    </xf>
    <xf numFmtId="1" fontId="44" fillId="36" borderId="0" xfId="53" applyNumberFormat="1" applyFont="1" applyFill="1" applyBorder="1" applyAlignment="1">
      <alignment horizontal="center" vertical="justify"/>
      <protection/>
    </xf>
    <xf numFmtId="2" fontId="44" fillId="36" borderId="0" xfId="53" applyNumberFormat="1" applyFont="1" applyFill="1" applyBorder="1" applyAlignment="1">
      <alignment horizontal="center" vertical="justify"/>
      <protection/>
    </xf>
    <xf numFmtId="0" fontId="28" fillId="0" borderId="0" xfId="52" applyFont="1" applyBorder="1" applyAlignment="1" applyProtection="1">
      <alignment horizontal="left" vertical="center" wrapText="1"/>
      <protection/>
    </xf>
    <xf numFmtId="0" fontId="20" fillId="0" borderId="12" xfId="52" applyFont="1" applyBorder="1" applyAlignment="1" applyProtection="1">
      <alignment horizontal="center" vertical="center" wrapText="1"/>
      <protection/>
    </xf>
    <xf numFmtId="0" fontId="20" fillId="0" borderId="14" xfId="52" applyFont="1" applyBorder="1" applyAlignment="1" applyProtection="1">
      <alignment horizontal="center" vertical="center" wrapText="1"/>
      <protection/>
    </xf>
    <xf numFmtId="0" fontId="20" fillId="0" borderId="36" xfId="52" applyFont="1" applyBorder="1" applyAlignment="1" applyProtection="1">
      <alignment horizontal="center" vertical="center" wrapText="1"/>
      <protection/>
    </xf>
    <xf numFmtId="0" fontId="0" fillId="0" borderId="36" xfId="52" applyBorder="1" applyAlignment="1">
      <alignment horizontal="center" vertical="center" wrapText="1"/>
      <protection/>
    </xf>
    <xf numFmtId="0" fontId="20" fillId="0" borderId="11" xfId="52" applyFont="1" applyBorder="1" applyAlignment="1" applyProtection="1">
      <alignment horizontal="center" vertical="center" wrapText="1"/>
      <protection/>
    </xf>
    <xf numFmtId="0" fontId="0" fillId="0" borderId="11" xfId="52" applyBorder="1" applyAlignment="1">
      <alignment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36" xfId="52" applyFont="1" applyBorder="1" applyAlignment="1" applyProtection="1">
      <alignment horizontal="center" vertical="center" wrapText="1"/>
      <protection/>
    </xf>
    <xf numFmtId="0" fontId="2" fillId="0" borderId="37" xfId="52" applyFont="1" applyBorder="1" applyAlignment="1" applyProtection="1">
      <alignment horizontal="center" vertical="center" wrapText="1"/>
      <protection/>
    </xf>
    <xf numFmtId="0" fontId="28" fillId="0" borderId="19" xfId="52" applyFont="1" applyBorder="1" applyAlignment="1" applyProtection="1">
      <alignment horizontal="center" vertical="center" wrapText="1"/>
      <protection/>
    </xf>
    <xf numFmtId="0" fontId="28" fillId="0" borderId="32" xfId="52" applyFont="1" applyBorder="1" applyAlignment="1" applyProtection="1">
      <alignment horizontal="center" vertical="center" wrapText="1"/>
      <protection/>
    </xf>
    <xf numFmtId="0" fontId="18" fillId="0" borderId="29" xfId="52" applyFont="1" applyBorder="1" applyAlignment="1" applyProtection="1">
      <alignment horizontal="left" vertical="center" wrapText="1"/>
      <protection/>
    </xf>
    <xf numFmtId="0" fontId="21" fillId="0" borderId="28" xfId="52" applyFont="1" applyBorder="1" applyAlignment="1">
      <alignment horizontal="left" vertical="center" wrapText="1"/>
      <protection/>
    </xf>
    <xf numFmtId="0" fontId="21" fillId="0" borderId="30" xfId="52" applyFont="1" applyBorder="1" applyAlignment="1">
      <alignment horizontal="left" vertical="center" wrapText="1"/>
      <protection/>
    </xf>
    <xf numFmtId="0" fontId="29" fillId="0" borderId="29" xfId="52" applyFont="1" applyBorder="1" applyAlignment="1" applyProtection="1">
      <alignment horizontal="left" vertical="center" wrapText="1"/>
      <protection/>
    </xf>
    <xf numFmtId="0" fontId="30" fillId="0" borderId="28" xfId="52" applyFont="1" applyBorder="1" applyAlignment="1">
      <alignment horizontal="left" vertical="center" wrapText="1"/>
      <protection/>
    </xf>
    <xf numFmtId="0" fontId="30" fillId="0" borderId="30" xfId="52" applyFont="1" applyBorder="1" applyAlignment="1">
      <alignment horizontal="left" vertical="center" wrapText="1"/>
      <protection/>
    </xf>
    <xf numFmtId="0" fontId="25" fillId="0" borderId="11" xfId="52" applyFont="1" applyBorder="1" applyAlignment="1">
      <alignment/>
      <protection/>
    </xf>
    <xf numFmtId="2" fontId="28" fillId="0" borderId="41" xfId="52" applyNumberFormat="1" applyFont="1" applyBorder="1" applyAlignment="1" applyProtection="1">
      <alignment horizontal="left" vertical="top" wrapText="1"/>
      <protection/>
    </xf>
    <xf numFmtId="0" fontId="0" fillId="0" borderId="42" xfId="52" applyFont="1" applyBorder="1" applyAlignment="1">
      <alignment horizontal="left" wrapText="1"/>
      <protection/>
    </xf>
    <xf numFmtId="0" fontId="0" fillId="0" borderId="43" xfId="52" applyFont="1" applyBorder="1" applyAlignment="1">
      <alignment horizontal="left" wrapText="1"/>
      <protection/>
    </xf>
    <xf numFmtId="0" fontId="28" fillId="0" borderId="44" xfId="52" applyFont="1" applyBorder="1" applyAlignment="1" applyProtection="1">
      <alignment horizontal="left" vertical="top" wrapText="1"/>
      <protection/>
    </xf>
    <xf numFmtId="0" fontId="0" fillId="0" borderId="45" xfId="52" applyFont="1" applyBorder="1" applyAlignment="1">
      <alignment horizontal="left" wrapText="1"/>
      <protection/>
    </xf>
    <xf numFmtId="0" fontId="0" fillId="0" borderId="46" xfId="52" applyFont="1" applyBorder="1" applyAlignment="1">
      <alignment horizontal="left" wrapText="1"/>
      <protection/>
    </xf>
    <xf numFmtId="0" fontId="28" fillId="0" borderId="14" xfId="52" applyFont="1" applyBorder="1" applyAlignment="1" applyProtection="1">
      <alignment horizontal="left" vertical="top" wrapText="1"/>
      <protection/>
    </xf>
    <xf numFmtId="0" fontId="28" fillId="0" borderId="36" xfId="52" applyFont="1" applyBorder="1" applyAlignment="1" applyProtection="1">
      <alignment horizontal="left" vertical="top" wrapText="1"/>
      <protection/>
    </xf>
    <xf numFmtId="0" fontId="33" fillId="0" borderId="14" xfId="52" applyFont="1" applyBorder="1" applyAlignment="1" applyProtection="1">
      <alignment horizontal="left" vertical="top" wrapText="1"/>
      <protection/>
    </xf>
    <xf numFmtId="0" fontId="33" fillId="0" borderId="36" xfId="52" applyFont="1" applyBorder="1" applyAlignment="1" applyProtection="1">
      <alignment horizontal="left" vertical="top" wrapText="1"/>
      <protection/>
    </xf>
    <xf numFmtId="0" fontId="0" fillId="34" borderId="11" xfId="0" applyFont="1" applyFill="1" applyBorder="1" applyAlignment="1">
      <alignment vertical="center" wrapText="1"/>
    </xf>
    <xf numFmtId="0" fontId="33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0" fillId="0" borderId="47" xfId="52" applyFont="1" applyBorder="1" applyAlignment="1">
      <alignment horizontal="left" wrapText="1"/>
      <protection/>
    </xf>
    <xf numFmtId="0" fontId="34" fillId="34" borderId="29" xfId="0" applyFont="1" applyFill="1" applyBorder="1" applyAlignment="1">
      <alignment horizontal="left" vertical="top" wrapText="1"/>
    </xf>
    <xf numFmtId="0" fontId="34" fillId="34" borderId="28" xfId="0" applyFont="1" applyFill="1" applyBorder="1" applyAlignment="1">
      <alignment horizontal="left" vertical="top" wrapText="1"/>
    </xf>
    <xf numFmtId="0" fontId="34" fillId="34" borderId="30" xfId="0" applyFont="1" applyFill="1" applyBorder="1" applyAlignment="1">
      <alignment horizontal="left" vertical="top" wrapText="1"/>
    </xf>
    <xf numFmtId="0" fontId="12" fillId="0" borderId="0" xfId="53" applyFont="1" applyBorder="1" applyAlignment="1">
      <alignment horizontal="center" vertical="center"/>
      <protection/>
    </xf>
    <xf numFmtId="0" fontId="34" fillId="34" borderId="11" xfId="0" applyFont="1" applyFill="1" applyBorder="1" applyAlignment="1">
      <alignment horizontal="left" vertical="top" wrapText="1"/>
    </xf>
    <xf numFmtId="0" fontId="12" fillId="0" borderId="48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12" fillId="0" borderId="50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28" fillId="0" borderId="32" xfId="52" applyFont="1" applyBorder="1" applyAlignment="1" applyProtection="1">
      <alignment horizontal="left" vertical="top" wrapText="1"/>
      <protection/>
    </xf>
    <xf numFmtId="0" fontId="34" fillId="0" borderId="48" xfId="0" applyFont="1" applyBorder="1" applyAlignment="1">
      <alignment horizontal="left" vertical="top" wrapText="1"/>
    </xf>
    <xf numFmtId="0" fontId="34" fillId="0" borderId="49" xfId="0" applyFont="1" applyBorder="1" applyAlignment="1">
      <alignment horizontal="left" vertical="top" wrapText="1"/>
    </xf>
    <xf numFmtId="0" fontId="34" fillId="0" borderId="50" xfId="0" applyFont="1" applyBorder="1" applyAlignment="1">
      <alignment horizontal="left" vertical="top" wrapText="1"/>
    </xf>
    <xf numFmtId="0" fontId="28" fillId="0" borderId="11" xfId="52" applyFont="1" applyBorder="1" applyAlignment="1" applyProtection="1">
      <alignment horizontal="left" vertical="top" wrapText="1"/>
      <protection/>
    </xf>
    <xf numFmtId="2" fontId="27" fillId="0" borderId="41" xfId="52" applyNumberFormat="1" applyFont="1" applyBorder="1" applyAlignment="1" applyProtection="1">
      <alignment horizontal="left" vertical="top" wrapText="1"/>
      <protection/>
    </xf>
    <xf numFmtId="0" fontId="24" fillId="0" borderId="42" xfId="52" applyFont="1" applyBorder="1" applyAlignment="1">
      <alignment horizontal="left" wrapText="1"/>
      <protection/>
    </xf>
    <xf numFmtId="0" fontId="24" fillId="0" borderId="43" xfId="52" applyFont="1" applyBorder="1" applyAlignment="1">
      <alignment horizontal="left" wrapText="1"/>
      <protection/>
    </xf>
    <xf numFmtId="0" fontId="34" fillId="0" borderId="11" xfId="0" applyFont="1" applyBorder="1" applyAlignment="1">
      <alignment horizontal="left" wrapText="1"/>
    </xf>
    <xf numFmtId="0" fontId="84" fillId="0" borderId="29" xfId="0" applyFont="1" applyBorder="1" applyAlignment="1">
      <alignment horizontal="left" vertical="center" wrapText="1"/>
    </xf>
    <xf numFmtId="0" fontId="84" fillId="0" borderId="28" xfId="0" applyFont="1" applyBorder="1" applyAlignment="1">
      <alignment horizontal="left" vertical="center" wrapText="1"/>
    </xf>
    <xf numFmtId="0" fontId="84" fillId="0" borderId="30" xfId="0" applyFont="1" applyBorder="1" applyAlignment="1">
      <alignment horizontal="left" vertical="center" wrapText="1"/>
    </xf>
    <xf numFmtId="0" fontId="28" fillId="0" borderId="15" xfId="52" applyFont="1" applyBorder="1" applyAlignment="1" applyProtection="1">
      <alignment horizontal="left" vertical="top" wrapText="1"/>
      <protection/>
    </xf>
    <xf numFmtId="0" fontId="28" fillId="0" borderId="11" xfId="52" applyFont="1" applyBorder="1" applyAlignment="1" applyProtection="1">
      <alignment horizontal="right" vertical="top" wrapText="1"/>
      <protection/>
    </xf>
    <xf numFmtId="2" fontId="18" fillId="0" borderId="11" xfId="0" applyNumberFormat="1" applyFont="1" applyBorder="1" applyAlignment="1" applyProtection="1">
      <alignment horizontal="left" vertical="top" wrapText="1"/>
      <protection/>
    </xf>
    <xf numFmtId="0" fontId="21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left" wrapText="1"/>
    </xf>
    <xf numFmtId="0" fontId="23" fillId="0" borderId="19" xfId="0" applyFont="1" applyBorder="1" applyAlignment="1" applyProtection="1">
      <alignment horizontal="center" vertical="top" wrapText="1"/>
      <protection/>
    </xf>
    <xf numFmtId="0" fontId="23" fillId="0" borderId="3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18" fillId="0" borderId="14" xfId="0" applyFont="1" applyBorder="1" applyAlignment="1" applyProtection="1">
      <alignment horizontal="left" vertical="top" wrapText="1"/>
      <protection/>
    </xf>
    <xf numFmtId="0" fontId="18" fillId="0" borderId="51" xfId="0" applyFont="1" applyBorder="1" applyAlignment="1" applyProtection="1">
      <alignment horizontal="left" vertical="top" wrapText="1"/>
      <protection/>
    </xf>
    <xf numFmtId="0" fontId="18" fillId="0" borderId="49" xfId="0" applyFont="1" applyBorder="1" applyAlignment="1" applyProtection="1">
      <alignment horizontal="left" vertical="top" wrapText="1"/>
      <protection/>
    </xf>
    <xf numFmtId="0" fontId="18" fillId="0" borderId="36" xfId="0" applyFont="1" applyBorder="1" applyAlignment="1" applyProtection="1">
      <alignment horizontal="left" vertical="top" wrapText="1"/>
      <protection/>
    </xf>
    <xf numFmtId="0" fontId="23" fillId="0" borderId="29" xfId="0" applyFont="1" applyBorder="1" applyAlignment="1" applyProtection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8" fillId="0" borderId="20" xfId="0" applyFont="1" applyBorder="1" applyAlignment="1" applyProtection="1">
      <alignment horizontal="left" vertical="top" wrapText="1"/>
      <protection/>
    </xf>
    <xf numFmtId="0" fontId="18" fillId="0" borderId="19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10" fillId="0" borderId="32" xfId="0" applyFont="1" applyBorder="1" applyAlignment="1" applyProtection="1">
      <alignment horizontal="center" vertical="top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аспорт 091303,091304 +091205  2014р." xfId="53"/>
    <cellStyle name="Обычный_Паспорт турбота 2015 РІЧНИЙ 12 03 2015 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9"/>
  <sheetViews>
    <sheetView view="pageBreakPreview" zoomScale="90" zoomScaleSheetLayoutView="90" zoomScalePageLayoutView="0" workbookViewId="0" topLeftCell="B1">
      <selection activeCell="L28" sqref="A1:L28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46.85156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259" t="s">
        <v>8</v>
      </c>
      <c r="L2" s="259"/>
      <c r="N2" s="1"/>
    </row>
    <row r="3" spans="1:14" ht="18" customHeight="1">
      <c r="A3" s="1"/>
      <c r="B3" s="253" t="s">
        <v>6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6"/>
      <c r="N3" s="1"/>
    </row>
    <row r="4" spans="1:14" ht="18" customHeight="1">
      <c r="A4" s="1"/>
      <c r="B4" s="255" t="s">
        <v>311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1"/>
      <c r="N4" s="1"/>
    </row>
    <row r="5" spans="1:14" ht="15" customHeight="1">
      <c r="A5" s="1"/>
      <c r="B5" s="59"/>
      <c r="C5" s="57" t="s">
        <v>9</v>
      </c>
      <c r="D5" s="80" t="s">
        <v>112</v>
      </c>
      <c r="E5" s="11"/>
      <c r="F5" s="260" t="s">
        <v>127</v>
      </c>
      <c r="G5" s="261"/>
      <c r="H5" s="261"/>
      <c r="I5" s="261"/>
      <c r="J5" s="261"/>
      <c r="K5" s="261"/>
      <c r="L5" s="261"/>
      <c r="M5" s="2"/>
      <c r="N5" s="1"/>
    </row>
    <row r="6" spans="1:14" ht="14.25" customHeight="1">
      <c r="A6" s="1"/>
      <c r="B6" s="59"/>
      <c r="C6" s="59"/>
      <c r="D6" s="60" t="s">
        <v>15</v>
      </c>
      <c r="E6" s="11"/>
      <c r="F6" s="262" t="s">
        <v>10</v>
      </c>
      <c r="G6" s="263"/>
      <c r="H6" s="263"/>
      <c r="I6" s="263"/>
      <c r="J6" s="263"/>
      <c r="K6" s="263"/>
      <c r="L6" s="263"/>
      <c r="M6" s="1"/>
      <c r="N6" s="1"/>
    </row>
    <row r="7" spans="1:14" ht="18" customHeight="1">
      <c r="A7" s="1"/>
      <c r="B7" s="59"/>
      <c r="C7" s="57" t="s">
        <v>11</v>
      </c>
      <c r="D7" s="80" t="s">
        <v>113</v>
      </c>
      <c r="E7" s="11"/>
      <c r="F7" s="260" t="s">
        <v>127</v>
      </c>
      <c r="G7" s="261"/>
      <c r="H7" s="261"/>
      <c r="I7" s="261"/>
      <c r="J7" s="261"/>
      <c r="K7" s="261"/>
      <c r="L7" s="261"/>
      <c r="M7" s="2"/>
      <c r="N7" s="1"/>
    </row>
    <row r="8" spans="1:14" ht="12" customHeight="1">
      <c r="A8" s="1"/>
      <c r="B8" s="59"/>
      <c r="C8" s="59"/>
      <c r="D8" s="60" t="s">
        <v>15</v>
      </c>
      <c r="E8" s="11"/>
      <c r="F8" s="262" t="s">
        <v>12</v>
      </c>
      <c r="G8" s="263"/>
      <c r="H8" s="263"/>
      <c r="I8" s="263"/>
      <c r="J8" s="263"/>
      <c r="K8" s="263"/>
      <c r="L8" s="263"/>
      <c r="M8" s="1"/>
      <c r="N8" s="1"/>
    </row>
    <row r="9" spans="1:14" ht="12.75">
      <c r="A9" s="1"/>
      <c r="B9" s="59"/>
      <c r="C9" s="62" t="s">
        <v>13</v>
      </c>
      <c r="D9" s="266" t="s">
        <v>115</v>
      </c>
      <c r="E9" s="266" t="s">
        <v>116</v>
      </c>
      <c r="F9" s="264" t="s">
        <v>191</v>
      </c>
      <c r="G9" s="265"/>
      <c r="H9" s="265"/>
      <c r="I9" s="265"/>
      <c r="J9" s="265"/>
      <c r="K9" s="265"/>
      <c r="L9" s="265"/>
      <c r="M9" s="1"/>
      <c r="N9" s="1"/>
    </row>
    <row r="10" spans="1:14" ht="18" customHeight="1">
      <c r="A10" s="1"/>
      <c r="B10" s="59"/>
      <c r="C10" s="59"/>
      <c r="D10" s="266"/>
      <c r="E10" s="266"/>
      <c r="F10" s="261"/>
      <c r="G10" s="261"/>
      <c r="H10" s="261"/>
      <c r="I10" s="261"/>
      <c r="J10" s="261"/>
      <c r="K10" s="261"/>
      <c r="L10" s="261"/>
      <c r="M10" s="1"/>
      <c r="N10" s="1"/>
    </row>
    <row r="11" spans="1:14" ht="12" customHeight="1">
      <c r="A11" s="1"/>
      <c r="B11" s="59"/>
      <c r="C11" s="59"/>
      <c r="D11" s="60" t="s">
        <v>15</v>
      </c>
      <c r="E11" s="60" t="s">
        <v>107</v>
      </c>
      <c r="F11" s="262" t="s">
        <v>14</v>
      </c>
      <c r="G11" s="263"/>
      <c r="H11" s="263"/>
      <c r="I11" s="263"/>
      <c r="J11" s="263"/>
      <c r="K11" s="263"/>
      <c r="L11" s="263"/>
      <c r="M11" s="1"/>
      <c r="N11" s="1"/>
    </row>
    <row r="12" spans="1:14" ht="18" customHeight="1">
      <c r="A12" s="1"/>
      <c r="B12" s="59"/>
      <c r="C12" s="59" t="s">
        <v>16</v>
      </c>
      <c r="D12" s="268" t="s">
        <v>17</v>
      </c>
      <c r="E12" s="269"/>
      <c r="F12" s="269"/>
      <c r="G12" s="269"/>
      <c r="H12" s="269"/>
      <c r="I12" s="269"/>
      <c r="J12" s="269"/>
      <c r="K12" s="269"/>
      <c r="L12" s="61"/>
      <c r="M12" s="1"/>
      <c r="N12" s="1"/>
    </row>
    <row r="13" spans="1:109" ht="29.25" customHeight="1">
      <c r="A13" s="1"/>
      <c r="B13" s="61"/>
      <c r="C13" s="267" t="s">
        <v>192</v>
      </c>
      <c r="D13" s="267"/>
      <c r="E13" s="267"/>
      <c r="F13" s="267"/>
      <c r="G13" s="267"/>
      <c r="H13" s="267"/>
      <c r="I13" s="267"/>
      <c r="J13" s="267"/>
      <c r="K13" s="267"/>
      <c r="L13" s="26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1"/>
      <c r="C14" s="63" t="s">
        <v>18</v>
      </c>
      <c r="D14" s="267" t="s">
        <v>19</v>
      </c>
      <c r="E14" s="267"/>
      <c r="F14" s="267"/>
      <c r="G14" s="267"/>
      <c r="H14" s="267"/>
      <c r="I14" s="267"/>
      <c r="J14" s="267"/>
      <c r="K14" s="267"/>
      <c r="L14" s="26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59"/>
      <c r="C15" s="59" t="s">
        <v>20</v>
      </c>
      <c r="D15" s="11" t="s">
        <v>21</v>
      </c>
      <c r="E15" s="61"/>
      <c r="F15" s="61"/>
      <c r="G15" s="61"/>
      <c r="H15" s="61"/>
      <c r="I15" s="61"/>
      <c r="J15" s="61"/>
      <c r="K15" s="61"/>
      <c r="L15" s="61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4" t="s">
        <v>5</v>
      </c>
      <c r="M16" s="1"/>
      <c r="N16" s="1"/>
    </row>
    <row r="17" spans="1:14" ht="13.5" customHeight="1">
      <c r="A17" s="1"/>
      <c r="B17" s="257" t="s">
        <v>22</v>
      </c>
      <c r="C17" s="257" t="s">
        <v>23</v>
      </c>
      <c r="D17" s="258" t="s">
        <v>24</v>
      </c>
      <c r="E17" s="258"/>
      <c r="F17" s="258"/>
      <c r="G17" s="258" t="s">
        <v>25</v>
      </c>
      <c r="H17" s="258"/>
      <c r="I17" s="258"/>
      <c r="J17" s="258" t="s">
        <v>26</v>
      </c>
      <c r="K17" s="258"/>
      <c r="L17" s="258"/>
      <c r="N17" s="1"/>
    </row>
    <row r="18" spans="1:14" ht="31.5" customHeight="1">
      <c r="A18" s="1"/>
      <c r="B18" s="257"/>
      <c r="C18" s="257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78">
        <v>1</v>
      </c>
      <c r="C19" s="78">
        <v>2</v>
      </c>
      <c r="D19" s="78">
        <v>3</v>
      </c>
      <c r="E19" s="78">
        <v>4</v>
      </c>
      <c r="F19" s="78">
        <v>5</v>
      </c>
      <c r="G19" s="78">
        <v>6</v>
      </c>
      <c r="H19" s="78">
        <v>7</v>
      </c>
      <c r="I19" s="78">
        <v>8</v>
      </c>
      <c r="J19" s="78">
        <v>9</v>
      </c>
      <c r="K19" s="78">
        <v>10</v>
      </c>
      <c r="L19" s="78">
        <v>11</v>
      </c>
      <c r="N19" s="1"/>
    </row>
    <row r="20" spans="1:14" ht="30" customHeight="1">
      <c r="A20" s="1"/>
      <c r="B20" s="12" t="s">
        <v>9</v>
      </c>
      <c r="C20" s="76" t="s">
        <v>27</v>
      </c>
      <c r="D20" s="15">
        <f>D22</f>
        <v>20715.63</v>
      </c>
      <c r="E20" s="15">
        <f aca="true" t="shared" si="0" ref="E20:L20">E22</f>
        <v>632.59665</v>
      </c>
      <c r="F20" s="15">
        <f t="shared" si="0"/>
        <v>21348.22665</v>
      </c>
      <c r="G20" s="15">
        <f t="shared" si="0"/>
        <v>20574.10458</v>
      </c>
      <c r="H20" s="15">
        <f t="shared" si="0"/>
        <v>590.70915</v>
      </c>
      <c r="I20" s="15">
        <f t="shared" si="0"/>
        <v>21164.813729999998</v>
      </c>
      <c r="J20" s="15">
        <f t="shared" si="0"/>
        <v>-141.52542000000176</v>
      </c>
      <c r="K20" s="15">
        <f t="shared" si="0"/>
        <v>-41.88749999999993</v>
      </c>
      <c r="L20" s="15">
        <f t="shared" si="0"/>
        <v>-183.4129200000025</v>
      </c>
      <c r="N20" s="1"/>
    </row>
    <row r="21" spans="1:14" ht="18" customHeight="1">
      <c r="A21" s="1"/>
      <c r="B21" s="12"/>
      <c r="C21" s="13" t="s">
        <v>28</v>
      </c>
      <c r="D21" s="13"/>
      <c r="E21" s="13"/>
      <c r="F21" s="15"/>
      <c r="G21" s="13"/>
      <c r="H21" s="13"/>
      <c r="I21" s="13"/>
      <c r="J21" s="13"/>
      <c r="K21" s="13"/>
      <c r="L21" s="13"/>
      <c r="N21" s="1"/>
    </row>
    <row r="22" spans="1:14" ht="72" customHeight="1">
      <c r="A22" s="1"/>
      <c r="B22" s="14">
        <v>1</v>
      </c>
      <c r="C22" s="77" t="s">
        <v>193</v>
      </c>
      <c r="D22" s="15">
        <v>20715.63</v>
      </c>
      <c r="E22" s="15">
        <v>632.59665</v>
      </c>
      <c r="F22" s="15">
        <f>D22+E22</f>
        <v>21348.22665</v>
      </c>
      <c r="G22" s="15">
        <v>20574.10458</v>
      </c>
      <c r="H22" s="15">
        <v>590.70915</v>
      </c>
      <c r="I22" s="15">
        <f>G22+H22</f>
        <v>21164.813729999998</v>
      </c>
      <c r="J22" s="15">
        <f>G22-D22</f>
        <v>-141.52542000000176</v>
      </c>
      <c r="K22" s="15">
        <f>H22-E22</f>
        <v>-41.88749999999993</v>
      </c>
      <c r="L22" s="15">
        <f>I22-F22</f>
        <v>-183.4129200000025</v>
      </c>
      <c r="M22" s="81"/>
      <c r="N22" s="1"/>
    </row>
    <row r="23" spans="1:14" ht="46.5" customHeight="1">
      <c r="A23" s="1"/>
      <c r="B23" s="14">
        <v>2</v>
      </c>
      <c r="C23" s="232" t="s">
        <v>304</v>
      </c>
      <c r="D23" s="229"/>
      <c r="E23" s="230">
        <v>1386.70912</v>
      </c>
      <c r="F23" s="230">
        <f>E23</f>
        <v>1386.70912</v>
      </c>
      <c r="G23" s="231"/>
      <c r="H23" s="231">
        <v>1386.70912</v>
      </c>
      <c r="I23" s="230">
        <f>H23</f>
        <v>1386.70912</v>
      </c>
      <c r="J23" s="230"/>
      <c r="K23" s="230">
        <f>H23-E23</f>
        <v>0</v>
      </c>
      <c r="L23" s="230">
        <f>K23</f>
        <v>0</v>
      </c>
      <c r="M23" s="81"/>
      <c r="N23" s="1"/>
    </row>
    <row r="24" spans="1:14" ht="78" customHeight="1" hidden="1">
      <c r="A24" s="1"/>
      <c r="B24" s="14"/>
      <c r="C24" s="232"/>
      <c r="D24" s="229"/>
      <c r="E24" s="230"/>
      <c r="F24" s="230"/>
      <c r="G24" s="231"/>
      <c r="H24" s="231"/>
      <c r="I24" s="230"/>
      <c r="J24" s="230"/>
      <c r="K24" s="230"/>
      <c r="L24" s="230"/>
      <c r="M24" s="81"/>
      <c r="N24" s="1"/>
    </row>
    <row r="25" spans="1:14" ht="41.25" customHeight="1">
      <c r="A25" s="1"/>
      <c r="B25" s="273" t="s">
        <v>117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N25" s="1"/>
    </row>
    <row r="26" spans="1:14" ht="31.5" customHeight="1">
      <c r="A26" s="1"/>
      <c r="B26" s="274" t="s">
        <v>118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N26" s="1"/>
    </row>
    <row r="27" spans="1:14" ht="15.75" customHeight="1">
      <c r="A27" s="1"/>
      <c r="B27" s="5">
        <v>1</v>
      </c>
      <c r="C27" s="79">
        <v>2</v>
      </c>
      <c r="D27" s="79">
        <v>3</v>
      </c>
      <c r="E27" s="79">
        <v>4</v>
      </c>
      <c r="F27" s="79">
        <v>5</v>
      </c>
      <c r="G27" s="79">
        <v>6</v>
      </c>
      <c r="H27" s="79">
        <v>7</v>
      </c>
      <c r="I27" s="79">
        <v>8</v>
      </c>
      <c r="J27" s="79">
        <v>9</v>
      </c>
      <c r="K27" s="79">
        <v>10</v>
      </c>
      <c r="L27" s="79">
        <v>11</v>
      </c>
      <c r="N27" s="1"/>
    </row>
    <row r="28" spans="1:14" ht="42.75" customHeight="1">
      <c r="A28" s="1"/>
      <c r="B28" s="16" t="s">
        <v>30</v>
      </c>
      <c r="C28" s="77" t="s">
        <v>114</v>
      </c>
      <c r="D28" s="15">
        <v>0</v>
      </c>
      <c r="E28" s="82">
        <v>0</v>
      </c>
      <c r="F28" s="15">
        <v>0</v>
      </c>
      <c r="G28" s="13">
        <v>0</v>
      </c>
      <c r="H28" s="82">
        <v>0</v>
      </c>
      <c r="I28" s="82">
        <v>0</v>
      </c>
      <c r="J28" s="15">
        <f>G28-D28</f>
        <v>0</v>
      </c>
      <c r="K28" s="82">
        <f>H28-E28</f>
        <v>0</v>
      </c>
      <c r="L28" s="15">
        <f>I28-F28</f>
        <v>0</v>
      </c>
      <c r="N28" s="1"/>
    </row>
    <row r="29" spans="1:14" ht="41.25" customHeight="1">
      <c r="A29" s="1"/>
      <c r="B29" s="270"/>
      <c r="C29" s="271"/>
      <c r="D29" s="271"/>
      <c r="E29" s="271"/>
      <c r="F29" s="271"/>
      <c r="G29" s="271"/>
      <c r="H29" s="271"/>
      <c r="I29" s="271"/>
      <c r="J29" s="271"/>
      <c r="K29" s="271"/>
      <c r="L29" s="272"/>
      <c r="N29" s="1"/>
    </row>
  </sheetData>
  <sheetProtection/>
  <mergeCells count="22">
    <mergeCell ref="B29:L29"/>
    <mergeCell ref="J17:L17"/>
    <mergeCell ref="C17:C18"/>
    <mergeCell ref="G17:I17"/>
    <mergeCell ref="B25:L25"/>
    <mergeCell ref="B26:L26"/>
    <mergeCell ref="F5:L5"/>
    <mergeCell ref="F6:L6"/>
    <mergeCell ref="C13:L13"/>
    <mergeCell ref="E9:E10"/>
    <mergeCell ref="D12:K12"/>
    <mergeCell ref="D14:L14"/>
    <mergeCell ref="B3:L3"/>
    <mergeCell ref="B4:L4"/>
    <mergeCell ref="B17:B18"/>
    <mergeCell ref="D17:F17"/>
    <mergeCell ref="K2:L2"/>
    <mergeCell ref="F7:L7"/>
    <mergeCell ref="F8:L8"/>
    <mergeCell ref="F9:L10"/>
    <mergeCell ref="F11:L11"/>
    <mergeCell ref="D9:D10"/>
  </mergeCells>
  <printOptions/>
  <pageMargins left="0.2755905511811024" right="0.2755905511811024" top="0.2755905511811024" bottom="0.2755905511811024" header="0.5118110236220472" footer="0.5118110236220472"/>
  <pageSetup fitToHeight="2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3" sqref="A1:F23"/>
    </sheetView>
  </sheetViews>
  <sheetFormatPr defaultColWidth="9.140625" defaultRowHeight="12.75"/>
  <cols>
    <col min="1" max="1" width="9.140625" style="70" customWidth="1"/>
    <col min="2" max="2" width="28.57421875" style="70" customWidth="1"/>
    <col min="3" max="3" width="16.7109375" style="70" customWidth="1"/>
    <col min="4" max="4" width="15.421875" style="70" customWidth="1"/>
    <col min="5" max="5" width="16.7109375" style="70" customWidth="1"/>
    <col min="6" max="6" width="9.140625" style="70" customWidth="1"/>
    <col min="7" max="7" width="8.421875" style="70" customWidth="1"/>
    <col min="8" max="8" width="9.140625" style="70" hidden="1" customWidth="1"/>
    <col min="9" max="16384" width="9.140625" style="70" customWidth="1"/>
  </cols>
  <sheetData>
    <row r="2" spans="1:5" ht="12.75">
      <c r="A2" s="67" t="s">
        <v>108</v>
      </c>
      <c r="B2" s="68" t="s">
        <v>31</v>
      </c>
      <c r="C2" s="69"/>
      <c r="D2" s="69"/>
      <c r="E2" s="69"/>
    </row>
    <row r="4" ht="12.75">
      <c r="E4" s="71" t="s">
        <v>5</v>
      </c>
    </row>
    <row r="5" spans="1:5" ht="12.75" customHeight="1">
      <c r="A5" s="281" t="s">
        <v>22</v>
      </c>
      <c r="B5" s="281" t="s">
        <v>23</v>
      </c>
      <c r="C5" s="282" t="s">
        <v>24</v>
      </c>
      <c r="D5" s="282" t="s">
        <v>25</v>
      </c>
      <c r="E5" s="282" t="s">
        <v>26</v>
      </c>
    </row>
    <row r="6" spans="1:5" ht="12.75">
      <c r="A6" s="281"/>
      <c r="B6" s="281"/>
      <c r="C6" s="283"/>
      <c r="D6" s="283"/>
      <c r="E6" s="283"/>
    </row>
    <row r="7" spans="1:5" ht="12.75">
      <c r="A7" s="72" t="s">
        <v>9</v>
      </c>
      <c r="B7" s="72" t="s">
        <v>32</v>
      </c>
      <c r="C7" s="73"/>
      <c r="D7" s="73"/>
      <c r="E7" s="73"/>
    </row>
    <row r="8" spans="1:5" ht="12.75">
      <c r="A8" s="73"/>
      <c r="B8" s="72" t="s">
        <v>33</v>
      </c>
      <c r="C8" s="73"/>
      <c r="D8" s="73"/>
      <c r="E8" s="73"/>
    </row>
    <row r="9" spans="1:5" ht="12.75">
      <c r="A9" s="72" t="s">
        <v>29</v>
      </c>
      <c r="B9" s="72" t="s">
        <v>34</v>
      </c>
      <c r="C9" s="73"/>
      <c r="D9" s="73"/>
      <c r="E9" s="73"/>
    </row>
    <row r="10" spans="1:5" ht="12.75">
      <c r="A10" s="72" t="s">
        <v>30</v>
      </c>
      <c r="B10" s="72" t="s">
        <v>35</v>
      </c>
      <c r="C10" s="73"/>
      <c r="D10" s="73"/>
      <c r="E10" s="73"/>
    </row>
    <row r="11" spans="1:5" ht="29.25" customHeight="1">
      <c r="A11" s="278" t="s">
        <v>119</v>
      </c>
      <c r="B11" s="279"/>
      <c r="C11" s="279"/>
      <c r="D11" s="279"/>
      <c r="E11" s="280"/>
    </row>
    <row r="12" spans="1:5" ht="12.75">
      <c r="A12" s="72" t="s">
        <v>11</v>
      </c>
      <c r="B12" s="72" t="s">
        <v>36</v>
      </c>
      <c r="C12" s="73">
        <f>C14+C17</f>
        <v>2019.30577</v>
      </c>
      <c r="D12" s="73">
        <f>D14+D17</f>
        <v>1977.4182700000001</v>
      </c>
      <c r="E12" s="73">
        <f aca="true" t="shared" si="0" ref="E12:E17">SUM(D12)-C12</f>
        <v>-41.88749999999982</v>
      </c>
    </row>
    <row r="13" spans="1:5" ht="12.75">
      <c r="A13" s="73"/>
      <c r="B13" s="72" t="s">
        <v>33</v>
      </c>
      <c r="C13" s="73"/>
      <c r="D13" s="73"/>
      <c r="E13" s="73">
        <f t="shared" si="0"/>
        <v>0</v>
      </c>
    </row>
    <row r="14" spans="1:5" ht="12.75">
      <c r="A14" s="74" t="s">
        <v>43</v>
      </c>
      <c r="B14" s="72" t="s">
        <v>48</v>
      </c>
      <c r="C14" s="73">
        <v>632.59665</v>
      </c>
      <c r="D14" s="73">
        <v>590.70915</v>
      </c>
      <c r="E14" s="73">
        <f t="shared" si="0"/>
        <v>-41.88749999999993</v>
      </c>
    </row>
    <row r="15" spans="1:5" ht="12.75">
      <c r="A15" s="74" t="s">
        <v>42</v>
      </c>
      <c r="B15" s="72" t="s">
        <v>37</v>
      </c>
      <c r="C15" s="73">
        <v>0</v>
      </c>
      <c r="D15" s="73">
        <v>0</v>
      </c>
      <c r="E15" s="73">
        <f t="shared" si="0"/>
        <v>0</v>
      </c>
    </row>
    <row r="16" spans="1:5" ht="12.75">
      <c r="A16" s="74" t="s">
        <v>41</v>
      </c>
      <c r="B16" s="72" t="s">
        <v>38</v>
      </c>
      <c r="C16" s="73">
        <v>0</v>
      </c>
      <c r="D16" s="73">
        <v>0</v>
      </c>
      <c r="E16" s="73">
        <f t="shared" si="0"/>
        <v>0</v>
      </c>
    </row>
    <row r="17" spans="1:5" ht="12.75">
      <c r="A17" s="72" t="s">
        <v>40</v>
      </c>
      <c r="B17" s="72" t="s">
        <v>39</v>
      </c>
      <c r="C17" s="73">
        <v>1386.70912</v>
      </c>
      <c r="D17" s="73">
        <f>C17</f>
        <v>1386.70912</v>
      </c>
      <c r="E17" s="73">
        <f t="shared" si="0"/>
        <v>0</v>
      </c>
    </row>
    <row r="18" spans="1:5" ht="24.75" customHeight="1">
      <c r="A18" s="275" t="s">
        <v>120</v>
      </c>
      <c r="B18" s="276"/>
      <c r="C18" s="276"/>
      <c r="D18" s="276"/>
      <c r="E18" s="277"/>
    </row>
    <row r="19" spans="1:5" ht="12.75">
      <c r="A19" s="72" t="s">
        <v>13</v>
      </c>
      <c r="B19" s="72" t="s">
        <v>44</v>
      </c>
      <c r="C19" s="73"/>
      <c r="D19" s="73">
        <v>0</v>
      </c>
      <c r="E19" s="73"/>
    </row>
    <row r="20" spans="1:5" ht="12.75">
      <c r="A20" s="73"/>
      <c r="B20" s="72" t="s">
        <v>33</v>
      </c>
      <c r="C20" s="73"/>
      <c r="D20" s="73"/>
      <c r="E20" s="73"/>
    </row>
    <row r="21" spans="1:5" ht="12.75">
      <c r="A21" s="74" t="s">
        <v>46</v>
      </c>
      <c r="B21" s="72" t="s">
        <v>34</v>
      </c>
      <c r="C21" s="75"/>
      <c r="D21" s="73">
        <v>0</v>
      </c>
      <c r="E21" s="73"/>
    </row>
    <row r="22" spans="1:5" ht="12.75">
      <c r="A22" s="72" t="s">
        <v>47</v>
      </c>
      <c r="B22" s="72" t="s">
        <v>45</v>
      </c>
      <c r="C22" s="73"/>
      <c r="D22" s="73"/>
      <c r="E22" s="73"/>
    </row>
    <row r="23" spans="1:5" ht="27.75" customHeight="1">
      <c r="A23" s="278" t="s">
        <v>119</v>
      </c>
      <c r="B23" s="279"/>
      <c r="C23" s="279"/>
      <c r="D23" s="279"/>
      <c r="E23" s="280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2"/>
  <sheetViews>
    <sheetView zoomScale="82" zoomScaleNormal="82" zoomScalePageLayoutView="0" workbookViewId="0" topLeftCell="B50">
      <selection activeCell="D311" sqref="A1:R311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9.00390625" style="0" customWidth="1"/>
    <col min="4" max="5" width="10.7109375" style="0" customWidth="1"/>
    <col min="6" max="6" width="47.71093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2"/>
      <c r="D1" s="32"/>
      <c r="E1" s="32"/>
      <c r="F1" s="32"/>
      <c r="G1" s="31"/>
      <c r="H1" s="31"/>
      <c r="I1" s="31"/>
      <c r="J1" s="31"/>
      <c r="K1" s="1"/>
    </row>
    <row r="2" spans="1:14" ht="13.5" customHeight="1">
      <c r="A2" s="1"/>
      <c r="B2" s="1"/>
      <c r="C2" s="337" t="s">
        <v>60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7" ht="17.25" customHeight="1">
      <c r="A3" s="1"/>
      <c r="B3" s="1"/>
      <c r="K3" s="1"/>
      <c r="Q3" s="52" t="s">
        <v>61</v>
      </c>
    </row>
    <row r="4" spans="1:19" ht="25.5" customHeight="1">
      <c r="A4" s="1"/>
      <c r="B4" s="1"/>
      <c r="C4" s="30" t="s">
        <v>59</v>
      </c>
      <c r="D4" s="329" t="s">
        <v>23</v>
      </c>
      <c r="E4" s="329"/>
      <c r="F4" s="329"/>
      <c r="G4" s="343" t="s">
        <v>68</v>
      </c>
      <c r="H4" s="344"/>
      <c r="I4" s="345"/>
      <c r="J4" s="338" t="s">
        <v>25</v>
      </c>
      <c r="K4" s="339"/>
      <c r="L4" s="339"/>
      <c r="M4" s="339"/>
      <c r="N4" s="339"/>
      <c r="O4" s="338" t="s">
        <v>26</v>
      </c>
      <c r="P4" s="339"/>
      <c r="Q4" s="339"/>
      <c r="R4" s="38"/>
      <c r="S4" s="38"/>
    </row>
    <row r="5" spans="1:17" ht="25.5" customHeight="1">
      <c r="A5" s="1"/>
      <c r="B5" s="1"/>
      <c r="C5" s="30"/>
      <c r="D5" s="329"/>
      <c r="E5" s="329"/>
      <c r="F5" s="329"/>
      <c r="G5" s="29" t="s">
        <v>2</v>
      </c>
      <c r="H5" s="29" t="s">
        <v>58</v>
      </c>
      <c r="I5" s="29" t="s">
        <v>4</v>
      </c>
      <c r="J5" s="28" t="s">
        <v>2</v>
      </c>
      <c r="K5" s="28" t="s">
        <v>58</v>
      </c>
      <c r="L5" s="28" t="s">
        <v>57</v>
      </c>
      <c r="M5" s="28" t="s">
        <v>3</v>
      </c>
      <c r="N5" s="28" t="s">
        <v>4</v>
      </c>
      <c r="O5" s="27" t="s">
        <v>2</v>
      </c>
      <c r="P5" s="27" t="s">
        <v>58</v>
      </c>
      <c r="Q5" s="26" t="s">
        <v>4</v>
      </c>
    </row>
    <row r="6" spans="3:17" ht="13.5" customHeight="1">
      <c r="C6" s="25" t="s">
        <v>54</v>
      </c>
      <c r="D6" s="351">
        <v>2</v>
      </c>
      <c r="E6" s="352"/>
      <c r="F6" s="353"/>
      <c r="G6" s="24">
        <v>3</v>
      </c>
      <c r="H6" s="24">
        <v>4</v>
      </c>
      <c r="I6" s="24">
        <v>5</v>
      </c>
      <c r="J6" s="24">
        <v>6</v>
      </c>
      <c r="K6" s="24" t="s">
        <v>56</v>
      </c>
      <c r="L6" s="24" t="s">
        <v>55</v>
      </c>
      <c r="M6" s="24">
        <v>7</v>
      </c>
      <c r="N6" s="24">
        <v>8</v>
      </c>
      <c r="O6" s="23">
        <v>9</v>
      </c>
      <c r="P6" s="23">
        <v>10</v>
      </c>
      <c r="Q6" s="23">
        <v>11</v>
      </c>
    </row>
    <row r="7" spans="3:17" ht="13.5" customHeight="1">
      <c r="C7" s="330" t="s">
        <v>63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</row>
    <row r="8" spans="3:17" ht="15.75" customHeight="1">
      <c r="C8" s="333" t="s">
        <v>129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5"/>
    </row>
    <row r="9" spans="1:17" ht="13.5" customHeight="1">
      <c r="A9" s="1"/>
      <c r="B9" s="1"/>
      <c r="C9" s="36" t="s">
        <v>54</v>
      </c>
      <c r="D9" s="346" t="s">
        <v>53</v>
      </c>
      <c r="E9" s="347"/>
      <c r="F9" s="347"/>
      <c r="G9" s="87"/>
      <c r="H9" s="56"/>
      <c r="I9" s="22" t="s">
        <v>49</v>
      </c>
      <c r="J9" s="83"/>
      <c r="K9" s="83"/>
      <c r="L9" s="83"/>
      <c r="M9" s="83"/>
      <c r="N9" s="83"/>
      <c r="O9" s="84"/>
      <c r="P9" s="84"/>
      <c r="Q9" s="84"/>
    </row>
    <row r="10" spans="1:20" ht="77.25" customHeight="1">
      <c r="A10" s="1"/>
      <c r="B10" s="1"/>
      <c r="C10" s="98"/>
      <c r="D10" s="336" t="s">
        <v>128</v>
      </c>
      <c r="E10" s="336"/>
      <c r="F10" s="336"/>
      <c r="G10" s="101">
        <f>'5.1.'!D22</f>
        <v>20715.63</v>
      </c>
      <c r="H10" s="101">
        <f>'5.1.'!E22</f>
        <v>632.59665</v>
      </c>
      <c r="I10" s="101">
        <f>'5.1.'!F22</f>
        <v>21348.22665</v>
      </c>
      <c r="J10" s="101">
        <f>'5.1.'!G22</f>
        <v>20574.10458</v>
      </c>
      <c r="K10" s="101">
        <f>'5.1.'!H22</f>
        <v>590.70915</v>
      </c>
      <c r="L10" s="101">
        <f>'5.1.'!I22</f>
        <v>21164.813729999998</v>
      </c>
      <c r="M10" s="101">
        <v>590.70912</v>
      </c>
      <c r="N10" s="101">
        <f>M10+J10</f>
        <v>21164.8137</v>
      </c>
      <c r="O10" s="102">
        <f>J10-G10</f>
        <v>-141.52542000000176</v>
      </c>
      <c r="P10" s="102">
        <f>K10-H10</f>
        <v>-41.88749999999993</v>
      </c>
      <c r="Q10" s="102">
        <f>N10-I10</f>
        <v>-183.41295000000173</v>
      </c>
      <c r="T10">
        <v>0</v>
      </c>
    </row>
    <row r="11" spans="1:17" ht="19.5" customHeight="1">
      <c r="A11" s="1"/>
      <c r="B11" s="1"/>
      <c r="C11" s="98"/>
      <c r="D11" s="336" t="s">
        <v>132</v>
      </c>
      <c r="E11" s="336"/>
      <c r="F11" s="336"/>
      <c r="G11" s="85">
        <v>1</v>
      </c>
      <c r="H11" s="85">
        <v>0</v>
      </c>
      <c r="I11" s="85">
        <f aca="true" t="shared" si="0" ref="I11:I18">G11</f>
        <v>1</v>
      </c>
      <c r="J11" s="238">
        <v>1</v>
      </c>
      <c r="K11" s="238"/>
      <c r="L11" s="238"/>
      <c r="M11" s="238">
        <v>0</v>
      </c>
      <c r="N11" s="238">
        <f>J11</f>
        <v>1</v>
      </c>
      <c r="O11" s="238">
        <f>J11-G11</f>
        <v>0</v>
      </c>
      <c r="P11" s="238">
        <v>0</v>
      </c>
      <c r="Q11" s="238">
        <f>O11</f>
        <v>0</v>
      </c>
    </row>
    <row r="12" spans="1:17" ht="19.5" customHeight="1" hidden="1">
      <c r="A12" s="1"/>
      <c r="B12" s="1"/>
      <c r="C12" s="98"/>
      <c r="D12" s="336" t="s">
        <v>133</v>
      </c>
      <c r="E12" s="336"/>
      <c r="F12" s="336"/>
      <c r="G12" s="85">
        <v>6</v>
      </c>
      <c r="H12" s="85">
        <v>0</v>
      </c>
      <c r="I12" s="85">
        <f t="shared" si="0"/>
        <v>6</v>
      </c>
      <c r="J12" s="99">
        <v>6</v>
      </c>
      <c r="K12" s="86"/>
      <c r="L12" s="86"/>
      <c r="M12" s="86">
        <v>0</v>
      </c>
      <c r="N12" s="99">
        <f aca="true" t="shared" si="1" ref="N12:N18">J12</f>
        <v>6</v>
      </c>
      <c r="O12" s="99">
        <f aca="true" t="shared" si="2" ref="O12:O18">J12-G12</f>
        <v>0</v>
      </c>
      <c r="P12" s="99">
        <v>0</v>
      </c>
      <c r="Q12" s="99">
        <f aca="true" t="shared" si="3" ref="Q12:Q18">O12</f>
        <v>0</v>
      </c>
    </row>
    <row r="13" spans="1:17" ht="19.5" customHeight="1">
      <c r="A13" s="1"/>
      <c r="B13" s="1"/>
      <c r="C13" s="98"/>
      <c r="D13" s="336" t="s">
        <v>130</v>
      </c>
      <c r="E13" s="336"/>
      <c r="F13" s="336"/>
      <c r="G13" s="85">
        <v>157</v>
      </c>
      <c r="H13" s="85">
        <v>0</v>
      </c>
      <c r="I13" s="85">
        <f t="shared" si="0"/>
        <v>157</v>
      </c>
      <c r="J13" s="233">
        <v>148.25</v>
      </c>
      <c r="K13" s="233"/>
      <c r="L13" s="233"/>
      <c r="M13" s="233">
        <v>0</v>
      </c>
      <c r="N13" s="233">
        <f t="shared" si="1"/>
        <v>148.25</v>
      </c>
      <c r="O13" s="233">
        <f t="shared" si="2"/>
        <v>-8.75</v>
      </c>
      <c r="P13" s="233">
        <v>0</v>
      </c>
      <c r="Q13" s="233">
        <f t="shared" si="3"/>
        <v>-8.75</v>
      </c>
    </row>
    <row r="14" spans="1:17" ht="19.5" customHeight="1">
      <c r="A14" s="1"/>
      <c r="B14" s="1"/>
      <c r="C14" s="98"/>
      <c r="D14" s="363" t="s">
        <v>134</v>
      </c>
      <c r="E14" s="364"/>
      <c r="F14" s="365"/>
      <c r="G14" s="239">
        <v>93.5</v>
      </c>
      <c r="H14" s="239">
        <v>0</v>
      </c>
      <c r="I14" s="239">
        <f t="shared" si="0"/>
        <v>93.5</v>
      </c>
      <c r="J14" s="139">
        <v>90.25</v>
      </c>
      <c r="K14" s="139"/>
      <c r="L14" s="139"/>
      <c r="M14" s="139">
        <v>0</v>
      </c>
      <c r="N14" s="139">
        <f t="shared" si="1"/>
        <v>90.25</v>
      </c>
      <c r="O14" s="139">
        <f t="shared" si="2"/>
        <v>-3.25</v>
      </c>
      <c r="P14" s="139">
        <v>0</v>
      </c>
      <c r="Q14" s="139">
        <f t="shared" si="3"/>
        <v>-3.25</v>
      </c>
    </row>
    <row r="15" spans="1:17" ht="19.5" customHeight="1">
      <c r="A15" s="1"/>
      <c r="B15" s="1"/>
      <c r="C15" s="98"/>
      <c r="D15" s="363" t="s">
        <v>135</v>
      </c>
      <c r="E15" s="364"/>
      <c r="F15" s="365"/>
      <c r="G15" s="239">
        <v>3</v>
      </c>
      <c r="H15" s="239">
        <v>0</v>
      </c>
      <c r="I15" s="239">
        <f t="shared" si="0"/>
        <v>3</v>
      </c>
      <c r="J15" s="139">
        <v>2.5</v>
      </c>
      <c r="K15" s="139"/>
      <c r="L15" s="139"/>
      <c r="M15" s="139">
        <v>0</v>
      </c>
      <c r="N15" s="139">
        <f t="shared" si="1"/>
        <v>2.5</v>
      </c>
      <c r="O15" s="139">
        <f t="shared" si="2"/>
        <v>-0.5</v>
      </c>
      <c r="P15" s="139">
        <v>0</v>
      </c>
      <c r="Q15" s="139">
        <f t="shared" si="3"/>
        <v>-0.5</v>
      </c>
    </row>
    <row r="16" spans="1:17" ht="19.5" customHeight="1">
      <c r="A16" s="1"/>
      <c r="B16" s="1"/>
      <c r="C16" s="98"/>
      <c r="D16" s="363" t="s">
        <v>136</v>
      </c>
      <c r="E16" s="364"/>
      <c r="F16" s="365"/>
      <c r="G16" s="239">
        <v>2</v>
      </c>
      <c r="H16" s="239">
        <v>0</v>
      </c>
      <c r="I16" s="239">
        <f t="shared" si="0"/>
        <v>2</v>
      </c>
      <c r="J16" s="139">
        <v>2</v>
      </c>
      <c r="K16" s="139"/>
      <c r="L16" s="139"/>
      <c r="M16" s="139">
        <v>0</v>
      </c>
      <c r="N16" s="139">
        <f t="shared" si="1"/>
        <v>2</v>
      </c>
      <c r="O16" s="139">
        <f t="shared" si="2"/>
        <v>0</v>
      </c>
      <c r="P16" s="139">
        <v>0</v>
      </c>
      <c r="Q16" s="139">
        <f t="shared" si="3"/>
        <v>0</v>
      </c>
    </row>
    <row r="17" spans="1:17" ht="19.5" customHeight="1">
      <c r="A17" s="1"/>
      <c r="B17" s="1"/>
      <c r="C17" s="98"/>
      <c r="D17" s="363" t="s">
        <v>137</v>
      </c>
      <c r="E17" s="364"/>
      <c r="F17" s="365"/>
      <c r="G17" s="239">
        <v>34.5</v>
      </c>
      <c r="H17" s="239">
        <v>0</v>
      </c>
      <c r="I17" s="239">
        <f t="shared" si="0"/>
        <v>34.5</v>
      </c>
      <c r="J17" s="139">
        <v>31.5</v>
      </c>
      <c r="K17" s="139"/>
      <c r="L17" s="139"/>
      <c r="M17" s="139">
        <v>0</v>
      </c>
      <c r="N17" s="139">
        <f t="shared" si="1"/>
        <v>31.5</v>
      </c>
      <c r="O17" s="139">
        <f t="shared" si="2"/>
        <v>-3</v>
      </c>
      <c r="P17" s="139">
        <v>0</v>
      </c>
      <c r="Q17" s="139">
        <f t="shared" si="3"/>
        <v>-3</v>
      </c>
    </row>
    <row r="18" spans="1:17" ht="19.5" customHeight="1">
      <c r="A18" s="1"/>
      <c r="B18" s="1"/>
      <c r="C18" s="98"/>
      <c r="D18" s="363" t="s">
        <v>138</v>
      </c>
      <c r="E18" s="364"/>
      <c r="F18" s="365"/>
      <c r="G18" s="239">
        <v>24</v>
      </c>
      <c r="H18" s="239">
        <v>0</v>
      </c>
      <c r="I18" s="239">
        <f t="shared" si="0"/>
        <v>24</v>
      </c>
      <c r="J18" s="139">
        <v>22</v>
      </c>
      <c r="K18" s="139"/>
      <c r="L18" s="139"/>
      <c r="M18" s="139">
        <v>0</v>
      </c>
      <c r="N18" s="139">
        <f t="shared" si="1"/>
        <v>22</v>
      </c>
      <c r="O18" s="139">
        <f t="shared" si="2"/>
        <v>-2</v>
      </c>
      <c r="P18" s="139">
        <v>0</v>
      </c>
      <c r="Q18" s="139">
        <f t="shared" si="3"/>
        <v>-2</v>
      </c>
    </row>
    <row r="19" spans="1:17" ht="19.5" customHeight="1" hidden="1">
      <c r="A19" s="1"/>
      <c r="B19" s="1"/>
      <c r="C19" s="98"/>
      <c r="D19" s="287" t="s">
        <v>307</v>
      </c>
      <c r="E19" s="288"/>
      <c r="F19" s="289"/>
      <c r="G19" s="85"/>
      <c r="H19" s="234">
        <v>185</v>
      </c>
      <c r="I19" s="234">
        <v>185</v>
      </c>
      <c r="J19" s="125"/>
      <c r="K19" s="125"/>
      <c r="L19" s="125"/>
      <c r="M19" s="125">
        <v>184.884</v>
      </c>
      <c r="N19" s="125">
        <f>M19</f>
        <v>184.884</v>
      </c>
      <c r="O19" s="125"/>
      <c r="P19" s="125">
        <f>M19-H19</f>
        <v>-0.11600000000001387</v>
      </c>
      <c r="Q19" s="125">
        <f>P19</f>
        <v>-0.11600000000001387</v>
      </c>
    </row>
    <row r="20" spans="1:17" ht="19.5" customHeight="1" hidden="1">
      <c r="A20" s="1"/>
      <c r="B20" s="1"/>
      <c r="C20" s="98"/>
      <c r="D20" s="287" t="s">
        <v>308</v>
      </c>
      <c r="E20" s="288"/>
      <c r="F20" s="289"/>
      <c r="G20" s="85"/>
      <c r="H20" s="234">
        <v>9</v>
      </c>
      <c r="I20" s="234">
        <v>9</v>
      </c>
      <c r="J20" s="125"/>
      <c r="K20" s="125"/>
      <c r="L20" s="125"/>
      <c r="M20" s="125">
        <v>9</v>
      </c>
      <c r="N20" s="125">
        <f>M20</f>
        <v>9</v>
      </c>
      <c r="O20" s="125"/>
      <c r="P20" s="125">
        <f>M20-H20</f>
        <v>0</v>
      </c>
      <c r="Q20" s="125">
        <f>P20</f>
        <v>0</v>
      </c>
    </row>
    <row r="21" spans="1:17" ht="19.5" customHeight="1" hidden="1">
      <c r="A21" s="1"/>
      <c r="B21" s="1"/>
      <c r="C21" s="98"/>
      <c r="D21" s="287" t="s">
        <v>306</v>
      </c>
      <c r="E21" s="288"/>
      <c r="F21" s="289"/>
      <c r="G21" s="85"/>
      <c r="H21" s="234">
        <v>9</v>
      </c>
      <c r="I21" s="234">
        <v>9</v>
      </c>
      <c r="J21" s="125"/>
      <c r="K21" s="125"/>
      <c r="L21" s="125"/>
      <c r="M21" s="125">
        <v>9</v>
      </c>
      <c r="N21" s="125">
        <f>M21</f>
        <v>9</v>
      </c>
      <c r="O21" s="125"/>
      <c r="P21" s="125">
        <f>M21-H21</f>
        <v>0</v>
      </c>
      <c r="Q21" s="125">
        <f>P21</f>
        <v>0</v>
      </c>
    </row>
    <row r="22" spans="1:17" ht="19.5" customHeight="1">
      <c r="A22" s="1"/>
      <c r="B22" s="1"/>
      <c r="C22" s="21" t="s">
        <v>52</v>
      </c>
      <c r="D22" s="366" t="s">
        <v>51</v>
      </c>
      <c r="E22" s="367"/>
      <c r="F22" s="367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9"/>
    </row>
    <row r="23" spans="1:17" ht="33.75" customHeight="1">
      <c r="A23" s="1"/>
      <c r="B23" s="1"/>
      <c r="C23" s="88" t="s">
        <v>49</v>
      </c>
      <c r="D23" s="298" t="s">
        <v>131</v>
      </c>
      <c r="E23" s="299"/>
      <c r="F23" s="300"/>
      <c r="G23" s="89">
        <v>5845</v>
      </c>
      <c r="H23" s="89">
        <v>0</v>
      </c>
      <c r="I23" s="89">
        <v>5780</v>
      </c>
      <c r="J23" s="89">
        <v>5793</v>
      </c>
      <c r="K23" s="89"/>
      <c r="L23" s="89"/>
      <c r="M23" s="86">
        <v>0</v>
      </c>
      <c r="N23" s="89">
        <f>J23</f>
        <v>5793</v>
      </c>
      <c r="O23" s="86">
        <f>J23-G23</f>
        <v>-52</v>
      </c>
      <c r="P23" s="86">
        <v>0</v>
      </c>
      <c r="Q23" s="86">
        <f>O23</f>
        <v>-52</v>
      </c>
    </row>
    <row r="24" spans="1:17" ht="31.5" customHeight="1">
      <c r="A24" s="1"/>
      <c r="B24" s="1"/>
      <c r="C24" s="98"/>
      <c r="D24" s="357" t="s">
        <v>139</v>
      </c>
      <c r="E24" s="358"/>
      <c r="F24" s="359"/>
      <c r="G24" s="85">
        <v>5588</v>
      </c>
      <c r="H24" s="85"/>
      <c r="I24" s="85">
        <f>G24</f>
        <v>5588</v>
      </c>
      <c r="J24" s="86">
        <v>5048</v>
      </c>
      <c r="K24" s="86"/>
      <c r="L24" s="86"/>
      <c r="M24" s="86"/>
      <c r="N24" s="86">
        <f>J24</f>
        <v>5048</v>
      </c>
      <c r="O24" s="86">
        <f>J24-G24</f>
        <v>-540</v>
      </c>
      <c r="P24" s="86"/>
      <c r="Q24" s="86">
        <f>O24</f>
        <v>-540</v>
      </c>
    </row>
    <row r="25" spans="1:17" ht="15.75" customHeight="1">
      <c r="A25" s="1"/>
      <c r="B25" s="1"/>
      <c r="C25" s="98"/>
      <c r="D25" s="360" t="s">
        <v>140</v>
      </c>
      <c r="E25" s="361"/>
      <c r="F25" s="362"/>
      <c r="G25" s="85">
        <v>1065</v>
      </c>
      <c r="H25" s="85"/>
      <c r="I25" s="85">
        <f>G25</f>
        <v>1065</v>
      </c>
      <c r="J25" s="86">
        <v>1218</v>
      </c>
      <c r="K25" s="86"/>
      <c r="L25" s="86"/>
      <c r="M25" s="86"/>
      <c r="N25" s="86">
        <f>J25</f>
        <v>1218</v>
      </c>
      <c r="O25" s="86">
        <f>J25-G25</f>
        <v>153</v>
      </c>
      <c r="P25" s="86"/>
      <c r="Q25" s="86">
        <f>O25</f>
        <v>153</v>
      </c>
    </row>
    <row r="26" spans="1:17" ht="18.75" customHeight="1">
      <c r="A26" s="1"/>
      <c r="B26" s="1"/>
      <c r="C26" s="65" t="s">
        <v>49</v>
      </c>
      <c r="D26" s="354" t="s">
        <v>141</v>
      </c>
      <c r="E26" s="355"/>
      <c r="F26" s="356"/>
      <c r="G26" s="85">
        <v>4523</v>
      </c>
      <c r="H26" s="85"/>
      <c r="I26" s="85">
        <f>G26</f>
        <v>4523</v>
      </c>
      <c r="J26" s="86">
        <v>3830</v>
      </c>
      <c r="K26" s="86"/>
      <c r="L26" s="86"/>
      <c r="M26" s="86"/>
      <c r="N26" s="86">
        <v>3830</v>
      </c>
      <c r="O26" s="86">
        <f>J26-G26</f>
        <v>-693</v>
      </c>
      <c r="P26" s="86"/>
      <c r="Q26" s="86">
        <f>O26</f>
        <v>-693</v>
      </c>
    </row>
    <row r="27" spans="1:17" ht="18.75" customHeight="1" hidden="1">
      <c r="A27" s="1"/>
      <c r="B27" s="1"/>
      <c r="C27" s="5"/>
      <c r="D27" s="290" t="s">
        <v>305</v>
      </c>
      <c r="E27" s="291"/>
      <c r="F27" s="292"/>
      <c r="G27" s="85"/>
      <c r="H27" s="85">
        <v>9</v>
      </c>
      <c r="I27" s="85">
        <v>9</v>
      </c>
      <c r="J27" s="86"/>
      <c r="K27" s="86"/>
      <c r="L27" s="86"/>
      <c r="M27" s="86">
        <v>11</v>
      </c>
      <c r="N27" s="86">
        <v>11</v>
      </c>
      <c r="O27" s="86"/>
      <c r="P27" s="86">
        <f>M27-H27</f>
        <v>2</v>
      </c>
      <c r="Q27" s="86">
        <v>2</v>
      </c>
    </row>
    <row r="28" spans="1:17" ht="18.75" customHeight="1" hidden="1">
      <c r="A28" s="1"/>
      <c r="B28" s="1"/>
      <c r="C28" s="5"/>
      <c r="D28" s="290" t="s">
        <v>306</v>
      </c>
      <c r="E28" s="291"/>
      <c r="F28" s="292"/>
      <c r="G28" s="85"/>
      <c r="H28" s="85">
        <v>9</v>
      </c>
      <c r="I28" s="85">
        <v>9</v>
      </c>
      <c r="J28" s="86"/>
      <c r="K28" s="86"/>
      <c r="L28" s="86"/>
      <c r="M28" s="86">
        <v>13</v>
      </c>
      <c r="N28" s="86">
        <v>13</v>
      </c>
      <c r="O28" s="86"/>
      <c r="P28" s="86">
        <v>4</v>
      </c>
      <c r="Q28" s="86">
        <v>4</v>
      </c>
    </row>
    <row r="29" spans="1:17" ht="105.75" customHeight="1">
      <c r="A29" s="1"/>
      <c r="B29" s="1"/>
      <c r="C29" s="348" t="s">
        <v>349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50"/>
    </row>
    <row r="30" spans="1:17" ht="14.25" customHeight="1">
      <c r="A30" s="1"/>
      <c r="B30" s="1"/>
      <c r="C30" s="65">
        <v>3</v>
      </c>
      <c r="D30" s="294" t="s">
        <v>50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</row>
    <row r="31" spans="1:17" ht="27" customHeight="1">
      <c r="A31" s="1"/>
      <c r="B31" s="1"/>
      <c r="C31" s="5"/>
      <c r="D31" s="296" t="s">
        <v>142</v>
      </c>
      <c r="E31" s="297"/>
      <c r="F31" s="297"/>
      <c r="G31" s="91">
        <v>12</v>
      </c>
      <c r="H31" s="91">
        <v>0</v>
      </c>
      <c r="I31" s="91">
        <v>12</v>
      </c>
      <c r="J31" s="91">
        <v>13</v>
      </c>
      <c r="K31" s="92"/>
      <c r="L31" s="92"/>
      <c r="M31" s="92">
        <v>0</v>
      </c>
      <c r="N31" s="93">
        <f>J31</f>
        <v>13</v>
      </c>
      <c r="O31" s="94">
        <f>J31-G31</f>
        <v>1</v>
      </c>
      <c r="P31" s="94">
        <v>0</v>
      </c>
      <c r="Q31" s="94">
        <f>O31</f>
        <v>1</v>
      </c>
    </row>
    <row r="32" spans="1:17" ht="27.75" customHeight="1">
      <c r="A32" s="1"/>
      <c r="B32" s="1"/>
      <c r="C32" s="90"/>
      <c r="D32" s="318" t="s">
        <v>143</v>
      </c>
      <c r="E32" s="318"/>
      <c r="F32" s="318"/>
      <c r="G32" s="95">
        <v>3707.16</v>
      </c>
      <c r="H32" s="96">
        <v>113.21</v>
      </c>
      <c r="I32" s="91">
        <f>H32+G32</f>
        <v>3820.37</v>
      </c>
      <c r="J32" s="95">
        <v>3990.32</v>
      </c>
      <c r="K32" s="96"/>
      <c r="L32" s="96"/>
      <c r="M32" s="96">
        <v>176.19</v>
      </c>
      <c r="N32" s="93">
        <f>M32+J32</f>
        <v>4166.51</v>
      </c>
      <c r="O32" s="94">
        <f>J32-G32</f>
        <v>283.1600000000003</v>
      </c>
      <c r="P32" s="94">
        <f>M32-H32</f>
        <v>62.980000000000004</v>
      </c>
      <c r="Q32" s="94">
        <f>P32+O32</f>
        <v>346.1400000000003</v>
      </c>
    </row>
    <row r="33" spans="1:17" ht="27.75" customHeight="1" hidden="1">
      <c r="A33" s="1"/>
      <c r="B33" s="1"/>
      <c r="C33" s="236"/>
      <c r="D33" s="293" t="s">
        <v>309</v>
      </c>
      <c r="E33" s="293"/>
      <c r="F33" s="293"/>
      <c r="G33" s="95">
        <v>0</v>
      </c>
      <c r="H33" s="96">
        <v>20555.56</v>
      </c>
      <c r="I33" s="91">
        <v>20555.56</v>
      </c>
      <c r="J33" s="95"/>
      <c r="K33" s="96"/>
      <c r="L33" s="96"/>
      <c r="M33" s="96">
        <v>14221.85</v>
      </c>
      <c r="N33" s="93">
        <v>14221.85</v>
      </c>
      <c r="O33" s="94">
        <f>J33-G33</f>
        <v>0</v>
      </c>
      <c r="P33" s="94">
        <f>M33-H33</f>
        <v>-6333.710000000001</v>
      </c>
      <c r="Q33" s="94">
        <f>P33</f>
        <v>-6333.710000000001</v>
      </c>
    </row>
    <row r="34" spans="1:17" ht="72" customHeight="1">
      <c r="A34" s="1"/>
      <c r="B34" s="1"/>
      <c r="C34" s="340" t="s">
        <v>351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2"/>
    </row>
    <row r="35" spans="1:17" ht="17.25" customHeight="1">
      <c r="A35" s="1"/>
      <c r="B35" s="1"/>
      <c r="C35" s="235">
        <v>4</v>
      </c>
      <c r="D35" s="319" t="s">
        <v>122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</row>
    <row r="36" spans="1:17" ht="40.5" customHeight="1">
      <c r="A36" s="1"/>
      <c r="B36" s="1"/>
      <c r="C36" s="5"/>
      <c r="D36" s="309" t="s">
        <v>144</v>
      </c>
      <c r="E36" s="309"/>
      <c r="F36" s="309"/>
      <c r="G36" s="103">
        <v>95.6</v>
      </c>
      <c r="H36" s="103">
        <v>0</v>
      </c>
      <c r="I36" s="123">
        <f>SUM(G36:H36)</f>
        <v>95.6</v>
      </c>
      <c r="J36" s="103">
        <v>96.1</v>
      </c>
      <c r="K36" s="124"/>
      <c r="L36" s="124"/>
      <c r="M36" s="124">
        <v>0</v>
      </c>
      <c r="N36" s="103">
        <f>SUM(J36:M36)</f>
        <v>96.1</v>
      </c>
      <c r="O36" s="130">
        <f>SUM(J36-G36)</f>
        <v>0.5</v>
      </c>
      <c r="P36" s="130">
        <f>SUM(M36-H36)</f>
        <v>0</v>
      </c>
      <c r="Q36" s="130">
        <f>SUM(O36:P36)</f>
        <v>0.5</v>
      </c>
    </row>
    <row r="37" spans="1:20" ht="40.5" customHeight="1" hidden="1">
      <c r="A37" s="1"/>
      <c r="B37" s="1"/>
      <c r="C37" s="5"/>
      <c r="D37" s="284" t="s">
        <v>310</v>
      </c>
      <c r="E37" s="285"/>
      <c r="F37" s="286"/>
      <c r="G37" s="103"/>
      <c r="H37" s="103">
        <v>100</v>
      </c>
      <c r="I37" s="123">
        <v>100</v>
      </c>
      <c r="J37" s="103"/>
      <c r="K37" s="124"/>
      <c r="L37" s="124"/>
      <c r="M37" s="124">
        <v>144</v>
      </c>
      <c r="N37" s="103">
        <v>144</v>
      </c>
      <c r="O37" s="130"/>
      <c r="P37" s="130">
        <v>44</v>
      </c>
      <c r="Q37" s="130">
        <v>44</v>
      </c>
      <c r="T37">
        <v>0</v>
      </c>
    </row>
    <row r="38" spans="1:17" ht="20.25" customHeight="1">
      <c r="A38" s="1"/>
      <c r="B38" s="1"/>
      <c r="C38" s="330" t="s">
        <v>145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</row>
    <row r="39" spans="1:17" ht="40.5" customHeight="1" hidden="1">
      <c r="A39" s="1"/>
      <c r="B39" s="1"/>
      <c r="C39" s="32"/>
      <c r="D39" s="240"/>
      <c r="E39" s="240"/>
      <c r="F39" s="240"/>
      <c r="G39" s="241"/>
      <c r="H39" s="241"/>
      <c r="I39" s="242"/>
      <c r="J39" s="241"/>
      <c r="K39" s="243"/>
      <c r="L39" s="243"/>
      <c r="M39" s="243"/>
      <c r="N39" s="241"/>
      <c r="O39" s="244"/>
      <c r="P39" s="244"/>
      <c r="Q39" s="244"/>
    </row>
    <row r="40" spans="1:17" ht="40.5" customHeight="1" hidden="1">
      <c r="A40" s="1"/>
      <c r="B40" s="1"/>
      <c r="C40" s="32"/>
      <c r="D40" s="240"/>
      <c r="E40" s="240"/>
      <c r="F40" s="240"/>
      <c r="G40" s="241"/>
      <c r="H40" s="241"/>
      <c r="I40" s="242"/>
      <c r="J40" s="241"/>
      <c r="K40" s="243"/>
      <c r="L40" s="243"/>
      <c r="M40" s="243"/>
      <c r="N40" s="241"/>
      <c r="O40" s="244"/>
      <c r="P40" s="244"/>
      <c r="Q40" s="244"/>
    </row>
    <row r="41" spans="1:17" ht="40.5" customHeight="1" hidden="1">
      <c r="A41" s="1"/>
      <c r="B41" s="1"/>
      <c r="C41" s="32"/>
      <c r="D41" s="240"/>
      <c r="E41" s="240"/>
      <c r="F41" s="240"/>
      <c r="G41" s="241"/>
      <c r="H41" s="241"/>
      <c r="I41" s="242"/>
      <c r="J41" s="241"/>
      <c r="K41" s="243"/>
      <c r="L41" s="243"/>
      <c r="M41" s="243"/>
      <c r="N41" s="241"/>
      <c r="O41" s="244"/>
      <c r="P41" s="244"/>
      <c r="Q41" s="244"/>
    </row>
    <row r="42" spans="1:17" ht="40.5" customHeight="1" hidden="1">
      <c r="A42" s="1"/>
      <c r="B42" s="1"/>
      <c r="C42" s="32"/>
      <c r="D42" s="240"/>
      <c r="E42" s="240"/>
      <c r="F42" s="240"/>
      <c r="G42" s="241"/>
      <c r="H42" s="241"/>
      <c r="I42" s="242"/>
      <c r="J42" s="241"/>
      <c r="K42" s="243"/>
      <c r="L42" s="243"/>
      <c r="M42" s="243"/>
      <c r="N42" s="241"/>
      <c r="O42" s="244"/>
      <c r="P42" s="244"/>
      <c r="Q42" s="244"/>
    </row>
    <row r="43" spans="1:17" ht="40.5" customHeight="1" hidden="1">
      <c r="A43" s="1"/>
      <c r="B43" s="1"/>
      <c r="C43" s="32"/>
      <c r="D43" s="240"/>
      <c r="E43" s="240"/>
      <c r="F43" s="240"/>
      <c r="G43" s="241"/>
      <c r="H43" s="241"/>
      <c r="I43" s="242"/>
      <c r="J43" s="241"/>
      <c r="K43" s="243"/>
      <c r="L43" s="243"/>
      <c r="M43" s="243"/>
      <c r="N43" s="241"/>
      <c r="O43" s="244"/>
      <c r="P43" s="244"/>
      <c r="Q43" s="244"/>
    </row>
    <row r="44" spans="1:17" ht="40.5" customHeight="1" hidden="1">
      <c r="A44" s="1"/>
      <c r="B44" s="1"/>
      <c r="C44" s="32"/>
      <c r="D44" s="240"/>
      <c r="E44" s="240"/>
      <c r="F44" s="240"/>
      <c r="G44" s="241"/>
      <c r="H44" s="241"/>
      <c r="I44" s="242"/>
      <c r="J44" s="241"/>
      <c r="K44" s="243"/>
      <c r="L44" s="243"/>
      <c r="M44" s="243"/>
      <c r="N44" s="241"/>
      <c r="O44" s="244"/>
      <c r="P44" s="244"/>
      <c r="Q44" s="244"/>
    </row>
    <row r="45" spans="1:17" ht="40.5" customHeight="1" hidden="1">
      <c r="A45" s="1"/>
      <c r="B45" s="1"/>
      <c r="C45" s="32"/>
      <c r="D45" s="240"/>
      <c r="E45" s="240"/>
      <c r="F45" s="240"/>
      <c r="G45" s="241"/>
      <c r="H45" s="241"/>
      <c r="I45" s="242"/>
      <c r="J45" s="241"/>
      <c r="K45" s="243"/>
      <c r="L45" s="243"/>
      <c r="M45" s="243"/>
      <c r="N45" s="241"/>
      <c r="O45" s="244"/>
      <c r="P45" s="244"/>
      <c r="Q45" s="244"/>
    </row>
    <row r="46" spans="1:17" ht="40.5" customHeight="1" hidden="1">
      <c r="A46" s="1"/>
      <c r="B46" s="1"/>
      <c r="C46" s="32"/>
      <c r="D46" s="240"/>
      <c r="E46" s="240"/>
      <c r="F46" s="240"/>
      <c r="G46" s="241"/>
      <c r="H46" s="241"/>
      <c r="I46" s="242"/>
      <c r="J46" s="241"/>
      <c r="K46" s="243"/>
      <c r="L46" s="243"/>
      <c r="M46" s="243"/>
      <c r="N46" s="241"/>
      <c r="O46" s="244"/>
      <c r="P46" s="244"/>
      <c r="Q46" s="244"/>
    </row>
    <row r="47" spans="1:17" ht="40.5" customHeight="1" hidden="1">
      <c r="A47" s="1"/>
      <c r="B47" s="1"/>
      <c r="C47" s="32"/>
      <c r="D47" s="240"/>
      <c r="E47" s="240"/>
      <c r="F47" s="240"/>
      <c r="G47" s="241"/>
      <c r="H47" s="241"/>
      <c r="I47" s="242"/>
      <c r="J47" s="241"/>
      <c r="K47" s="243"/>
      <c r="L47" s="243"/>
      <c r="M47" s="243"/>
      <c r="N47" s="241"/>
      <c r="O47" s="244"/>
      <c r="P47" s="244"/>
      <c r="Q47" s="244"/>
    </row>
    <row r="48" spans="1:17" ht="40.5" customHeight="1" hidden="1">
      <c r="A48" s="1"/>
      <c r="B48" s="1"/>
      <c r="C48" s="32"/>
      <c r="D48" s="240"/>
      <c r="E48" s="240"/>
      <c r="F48" s="240"/>
      <c r="G48" s="241"/>
      <c r="H48" s="241"/>
      <c r="I48" s="242"/>
      <c r="J48" s="241"/>
      <c r="K48" s="243"/>
      <c r="L48" s="243"/>
      <c r="M48" s="243"/>
      <c r="N48" s="241"/>
      <c r="O48" s="244"/>
      <c r="P48" s="244"/>
      <c r="Q48" s="244"/>
    </row>
    <row r="49" spans="1:17" ht="40.5" customHeight="1" hidden="1">
      <c r="A49" s="1"/>
      <c r="B49" s="1"/>
      <c r="C49" s="32"/>
      <c r="D49" s="240"/>
      <c r="E49" s="240"/>
      <c r="F49" s="240"/>
      <c r="G49" s="241"/>
      <c r="H49" s="241"/>
      <c r="I49" s="242"/>
      <c r="J49" s="241"/>
      <c r="K49" s="243"/>
      <c r="L49" s="243"/>
      <c r="M49" s="243"/>
      <c r="N49" s="241"/>
      <c r="O49" s="244"/>
      <c r="P49" s="244"/>
      <c r="Q49" s="244"/>
    </row>
    <row r="50" spans="1:18" ht="40.5" customHeight="1">
      <c r="A50" s="1"/>
      <c r="B50" s="1"/>
      <c r="C50" s="417" t="str">
        <f>'5.1.'!C23</f>
        <v>Поліпшення матеріально технічної бази для надання соціальних та реабілітаційних послуг  мешканцям міста  Черкаси </v>
      </c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</row>
    <row r="51" spans="1:17" ht="15.75" customHeight="1">
      <c r="A51" s="1"/>
      <c r="B51" s="1"/>
      <c r="C51" s="104" t="s">
        <v>54</v>
      </c>
      <c r="D51" s="418" t="s">
        <v>53</v>
      </c>
      <c r="E51" s="418"/>
      <c r="F51" s="418"/>
      <c r="G51" s="105"/>
      <c r="H51" s="105"/>
      <c r="I51" s="106" t="s">
        <v>49</v>
      </c>
      <c r="J51" s="107"/>
      <c r="K51" s="107"/>
      <c r="L51" s="107"/>
      <c r="M51" s="107"/>
      <c r="N51" s="107"/>
      <c r="O51" s="108"/>
      <c r="P51" s="108"/>
      <c r="Q51" s="108"/>
    </row>
    <row r="52" spans="1:17" ht="25.5" customHeight="1">
      <c r="A52" s="1"/>
      <c r="B52" s="1"/>
      <c r="C52" s="5"/>
      <c r="D52" s="317" t="s">
        <v>312</v>
      </c>
      <c r="E52" s="317"/>
      <c r="F52" s="317"/>
      <c r="G52" s="103"/>
      <c r="H52" s="245">
        <v>148.63</v>
      </c>
      <c r="I52" s="114">
        <v>148.63</v>
      </c>
      <c r="J52" s="245"/>
      <c r="K52" s="115"/>
      <c r="L52" s="115"/>
      <c r="M52" s="115">
        <v>148.63</v>
      </c>
      <c r="N52" s="245">
        <v>148.63</v>
      </c>
      <c r="O52" s="130"/>
      <c r="P52" s="130">
        <v>0</v>
      </c>
      <c r="Q52" s="130">
        <v>0</v>
      </c>
    </row>
    <row r="53" spans="1:17" ht="40.5" customHeight="1">
      <c r="A53" s="1"/>
      <c r="B53" s="1"/>
      <c r="C53" s="5"/>
      <c r="D53" s="317" t="s">
        <v>313</v>
      </c>
      <c r="E53" s="317"/>
      <c r="F53" s="317"/>
      <c r="G53" s="103"/>
      <c r="H53" s="245">
        <v>149.88</v>
      </c>
      <c r="I53" s="114">
        <v>149.88</v>
      </c>
      <c r="J53" s="245"/>
      <c r="K53" s="115"/>
      <c r="L53" s="115"/>
      <c r="M53" s="115">
        <v>149.88</v>
      </c>
      <c r="N53" s="245">
        <v>149.88</v>
      </c>
      <c r="O53" s="130"/>
      <c r="P53" s="130">
        <v>0</v>
      </c>
      <c r="Q53" s="130">
        <v>0</v>
      </c>
    </row>
    <row r="54" spans="1:17" ht="40.5" customHeight="1">
      <c r="A54" s="1"/>
      <c r="B54" s="1"/>
      <c r="C54" s="5"/>
      <c r="D54" s="317" t="s">
        <v>314</v>
      </c>
      <c r="E54" s="317"/>
      <c r="F54" s="317"/>
      <c r="G54" s="103"/>
      <c r="H54" s="245">
        <v>719.69912</v>
      </c>
      <c r="I54" s="114">
        <f>H54</f>
        <v>719.69912</v>
      </c>
      <c r="J54" s="245"/>
      <c r="K54" s="115"/>
      <c r="L54" s="115"/>
      <c r="M54" s="115">
        <v>719.69912</v>
      </c>
      <c r="N54" s="245">
        <f>M54</f>
        <v>719.69912</v>
      </c>
      <c r="O54" s="130"/>
      <c r="P54" s="130">
        <f>M54-H54</f>
        <v>0</v>
      </c>
      <c r="Q54" s="130">
        <f>P54</f>
        <v>0</v>
      </c>
    </row>
    <row r="55" spans="1:17" ht="31.5" customHeight="1">
      <c r="A55" s="1"/>
      <c r="B55" s="1"/>
      <c r="C55" s="5"/>
      <c r="D55" s="317" t="s">
        <v>315</v>
      </c>
      <c r="E55" s="317"/>
      <c r="F55" s="317"/>
      <c r="G55" s="103"/>
      <c r="H55" s="245">
        <v>349</v>
      </c>
      <c r="I55" s="114">
        <f aca="true" t="shared" si="4" ref="I55:I71">H55</f>
        <v>349</v>
      </c>
      <c r="J55" s="245"/>
      <c r="K55" s="115"/>
      <c r="L55" s="115"/>
      <c r="M55" s="115">
        <v>349</v>
      </c>
      <c r="N55" s="245">
        <f aca="true" t="shared" si="5" ref="N55:N71">M55</f>
        <v>349</v>
      </c>
      <c r="O55" s="130"/>
      <c r="P55" s="130">
        <f aca="true" t="shared" si="6" ref="P55:P71">M55-H55</f>
        <v>0</v>
      </c>
      <c r="Q55" s="130">
        <f aca="true" t="shared" si="7" ref="Q55:Q71">P55</f>
        <v>0</v>
      </c>
    </row>
    <row r="56" spans="1:17" ht="26.25" customHeight="1">
      <c r="A56" s="1"/>
      <c r="B56" s="1"/>
      <c r="C56" s="5"/>
      <c r="D56" s="317" t="s">
        <v>316</v>
      </c>
      <c r="E56" s="317"/>
      <c r="F56" s="317"/>
      <c r="G56" s="103"/>
      <c r="H56" s="245">
        <v>19.5</v>
      </c>
      <c r="I56" s="114">
        <f t="shared" si="4"/>
        <v>19.5</v>
      </c>
      <c r="J56" s="245"/>
      <c r="K56" s="115"/>
      <c r="L56" s="115"/>
      <c r="M56" s="115">
        <v>19.5</v>
      </c>
      <c r="N56" s="245">
        <f t="shared" si="5"/>
        <v>19.5</v>
      </c>
      <c r="O56" s="130"/>
      <c r="P56" s="130">
        <f t="shared" si="6"/>
        <v>0</v>
      </c>
      <c r="Q56" s="130">
        <f t="shared" si="7"/>
        <v>0</v>
      </c>
    </row>
    <row r="57" spans="1:17" ht="18.75" customHeight="1">
      <c r="A57" s="1"/>
      <c r="B57" s="1"/>
      <c r="C57" s="5"/>
      <c r="D57" s="317" t="s">
        <v>317</v>
      </c>
      <c r="E57" s="317"/>
      <c r="F57" s="317"/>
      <c r="G57" s="103"/>
      <c r="H57" s="103">
        <v>18</v>
      </c>
      <c r="I57" s="114">
        <f t="shared" si="4"/>
        <v>18</v>
      </c>
      <c r="J57" s="103"/>
      <c r="K57" s="124"/>
      <c r="L57" s="124"/>
      <c r="M57" s="124">
        <v>18</v>
      </c>
      <c r="N57" s="245">
        <f t="shared" si="5"/>
        <v>18</v>
      </c>
      <c r="O57" s="130"/>
      <c r="P57" s="130">
        <f t="shared" si="6"/>
        <v>0</v>
      </c>
      <c r="Q57" s="130">
        <f t="shared" si="7"/>
        <v>0</v>
      </c>
    </row>
    <row r="58" spans="1:17" ht="45.75" customHeight="1">
      <c r="A58" s="1"/>
      <c r="B58" s="1"/>
      <c r="C58" s="5"/>
      <c r="D58" s="317" t="s">
        <v>318</v>
      </c>
      <c r="E58" s="317"/>
      <c r="F58" s="317"/>
      <c r="G58" s="103"/>
      <c r="H58" s="103">
        <v>17</v>
      </c>
      <c r="I58" s="114">
        <f t="shared" si="4"/>
        <v>17</v>
      </c>
      <c r="J58" s="103"/>
      <c r="K58" s="124"/>
      <c r="L58" s="124"/>
      <c r="M58" s="124">
        <v>17</v>
      </c>
      <c r="N58" s="245">
        <f t="shared" si="5"/>
        <v>17</v>
      </c>
      <c r="O58" s="130"/>
      <c r="P58" s="130">
        <f t="shared" si="6"/>
        <v>0</v>
      </c>
      <c r="Q58" s="130">
        <f t="shared" si="7"/>
        <v>0</v>
      </c>
    </row>
    <row r="59" spans="1:17" ht="25.5" customHeight="1">
      <c r="A59" s="1"/>
      <c r="B59" s="1"/>
      <c r="C59" s="5"/>
      <c r="D59" s="419" t="s">
        <v>328</v>
      </c>
      <c r="E59" s="420"/>
      <c r="F59" s="421"/>
      <c r="G59" s="103"/>
      <c r="H59" s="103">
        <v>12</v>
      </c>
      <c r="I59" s="114">
        <f t="shared" si="4"/>
        <v>12</v>
      </c>
      <c r="J59" s="103"/>
      <c r="K59" s="124"/>
      <c r="L59" s="124"/>
      <c r="M59" s="124">
        <v>12</v>
      </c>
      <c r="N59" s="245">
        <f t="shared" si="5"/>
        <v>12</v>
      </c>
      <c r="O59" s="130"/>
      <c r="P59" s="130">
        <f t="shared" si="6"/>
        <v>0</v>
      </c>
      <c r="Q59" s="130">
        <f t="shared" si="7"/>
        <v>0</v>
      </c>
    </row>
    <row r="60" spans="1:17" ht="18" customHeight="1">
      <c r="A60" s="1"/>
      <c r="B60" s="1"/>
      <c r="C60" s="5"/>
      <c r="D60" s="419" t="s">
        <v>325</v>
      </c>
      <c r="E60" s="420"/>
      <c r="F60" s="421"/>
      <c r="G60" s="103"/>
      <c r="H60" s="103">
        <v>4</v>
      </c>
      <c r="I60" s="114">
        <f t="shared" si="4"/>
        <v>4</v>
      </c>
      <c r="J60" s="103"/>
      <c r="K60" s="124"/>
      <c r="L60" s="124"/>
      <c r="M60" s="124">
        <v>4</v>
      </c>
      <c r="N60" s="245">
        <f t="shared" si="5"/>
        <v>4</v>
      </c>
      <c r="O60" s="130"/>
      <c r="P60" s="130">
        <f t="shared" si="6"/>
        <v>0</v>
      </c>
      <c r="Q60" s="130">
        <f t="shared" si="7"/>
        <v>0</v>
      </c>
    </row>
    <row r="61" spans="1:17" ht="21" customHeight="1">
      <c r="A61" s="1"/>
      <c r="B61" s="1"/>
      <c r="C61" s="5"/>
      <c r="D61" s="419" t="s">
        <v>326</v>
      </c>
      <c r="E61" s="420"/>
      <c r="F61" s="421"/>
      <c r="G61" s="103"/>
      <c r="H61" s="103">
        <v>1</v>
      </c>
      <c r="I61" s="114">
        <f t="shared" si="4"/>
        <v>1</v>
      </c>
      <c r="J61" s="103"/>
      <c r="K61" s="124"/>
      <c r="L61" s="124"/>
      <c r="M61" s="124">
        <v>1</v>
      </c>
      <c r="N61" s="245">
        <f t="shared" si="5"/>
        <v>1</v>
      </c>
      <c r="O61" s="130"/>
      <c r="P61" s="130">
        <f t="shared" si="6"/>
        <v>0</v>
      </c>
      <c r="Q61" s="130">
        <f t="shared" si="7"/>
        <v>0</v>
      </c>
    </row>
    <row r="62" spans="1:17" ht="24" customHeight="1">
      <c r="A62" s="1"/>
      <c r="B62" s="1"/>
      <c r="C62" s="5"/>
      <c r="D62" s="317" t="s">
        <v>319</v>
      </c>
      <c r="E62" s="317"/>
      <c r="F62" s="317"/>
      <c r="G62" s="103"/>
      <c r="H62" s="103">
        <v>20</v>
      </c>
      <c r="I62" s="114">
        <f t="shared" si="4"/>
        <v>20</v>
      </c>
      <c r="J62" s="103"/>
      <c r="K62" s="124"/>
      <c r="L62" s="124"/>
      <c r="M62" s="124">
        <v>20</v>
      </c>
      <c r="N62" s="245">
        <f t="shared" si="5"/>
        <v>20</v>
      </c>
      <c r="O62" s="130"/>
      <c r="P62" s="130">
        <f t="shared" si="6"/>
        <v>0</v>
      </c>
      <c r="Q62" s="130">
        <f t="shared" si="7"/>
        <v>0</v>
      </c>
    </row>
    <row r="63" spans="1:17" ht="24.75" customHeight="1">
      <c r="A63" s="1"/>
      <c r="B63" s="1"/>
      <c r="C63" s="5"/>
      <c r="D63" s="317" t="s">
        <v>320</v>
      </c>
      <c r="E63" s="317"/>
      <c r="F63" s="317"/>
      <c r="G63" s="103"/>
      <c r="H63" s="103">
        <v>7</v>
      </c>
      <c r="I63" s="114">
        <f t="shared" si="4"/>
        <v>7</v>
      </c>
      <c r="J63" s="103"/>
      <c r="K63" s="124"/>
      <c r="L63" s="124"/>
      <c r="M63" s="124">
        <v>7</v>
      </c>
      <c r="N63" s="245">
        <f t="shared" si="5"/>
        <v>7</v>
      </c>
      <c r="O63" s="130"/>
      <c r="P63" s="130">
        <f t="shared" si="6"/>
        <v>0</v>
      </c>
      <c r="Q63" s="130">
        <f t="shared" si="7"/>
        <v>0</v>
      </c>
    </row>
    <row r="64" spans="1:17" ht="23.25" customHeight="1">
      <c r="A64" s="1"/>
      <c r="B64" s="1"/>
      <c r="C64" s="5"/>
      <c r="D64" s="317" t="s">
        <v>321</v>
      </c>
      <c r="E64" s="317"/>
      <c r="F64" s="317"/>
      <c r="G64" s="103"/>
      <c r="H64" s="103">
        <v>1</v>
      </c>
      <c r="I64" s="114">
        <f t="shared" si="4"/>
        <v>1</v>
      </c>
      <c r="J64" s="103"/>
      <c r="K64" s="124"/>
      <c r="L64" s="124"/>
      <c r="M64" s="124">
        <v>1</v>
      </c>
      <c r="N64" s="245">
        <f t="shared" si="5"/>
        <v>1</v>
      </c>
      <c r="O64" s="130"/>
      <c r="P64" s="130">
        <f t="shared" si="6"/>
        <v>0</v>
      </c>
      <c r="Q64" s="130">
        <f t="shared" si="7"/>
        <v>0</v>
      </c>
    </row>
    <row r="65" spans="1:17" ht="19.5" customHeight="1">
      <c r="A65" s="1"/>
      <c r="B65" s="1"/>
      <c r="C65" s="5"/>
      <c r="D65" s="317" t="s">
        <v>322</v>
      </c>
      <c r="E65" s="317"/>
      <c r="F65" s="317"/>
      <c r="G65" s="103"/>
      <c r="H65" s="103">
        <v>133.43</v>
      </c>
      <c r="I65" s="114">
        <f t="shared" si="4"/>
        <v>133.43</v>
      </c>
      <c r="J65" s="103"/>
      <c r="K65" s="124"/>
      <c r="L65" s="124"/>
      <c r="M65" s="124">
        <v>133.43</v>
      </c>
      <c r="N65" s="245">
        <f t="shared" si="5"/>
        <v>133.43</v>
      </c>
      <c r="O65" s="130"/>
      <c r="P65" s="130">
        <f t="shared" si="6"/>
        <v>0</v>
      </c>
      <c r="Q65" s="130">
        <f t="shared" si="7"/>
        <v>0</v>
      </c>
    </row>
    <row r="66" spans="1:17" ht="15" customHeight="1">
      <c r="A66" s="1"/>
      <c r="B66" s="1"/>
      <c r="C66" s="5"/>
      <c r="D66" s="301" t="s">
        <v>323</v>
      </c>
      <c r="E66" s="302"/>
      <c r="F66" s="303"/>
      <c r="G66" s="103"/>
      <c r="H66" s="103">
        <v>15.2</v>
      </c>
      <c r="I66" s="123">
        <f t="shared" si="4"/>
        <v>15.2</v>
      </c>
      <c r="J66" s="103"/>
      <c r="K66" s="124"/>
      <c r="L66" s="124"/>
      <c r="M66" s="124">
        <v>8.75</v>
      </c>
      <c r="N66" s="103">
        <f t="shared" si="5"/>
        <v>8.75</v>
      </c>
      <c r="O66" s="130"/>
      <c r="P66" s="130">
        <f t="shared" si="6"/>
        <v>-6.449999999999999</v>
      </c>
      <c r="Q66" s="130">
        <f t="shared" si="7"/>
        <v>-6.449999999999999</v>
      </c>
    </row>
    <row r="67" spans="1:17" ht="21" customHeight="1">
      <c r="A67" s="1"/>
      <c r="B67" s="1"/>
      <c r="C67" s="5"/>
      <c r="D67" s="301" t="s">
        <v>324</v>
      </c>
      <c r="E67" s="302"/>
      <c r="F67" s="303"/>
      <c r="G67" s="103"/>
      <c r="H67" s="245">
        <v>534.69912</v>
      </c>
      <c r="I67" s="114">
        <f t="shared" si="4"/>
        <v>534.69912</v>
      </c>
      <c r="J67" s="245"/>
      <c r="K67" s="115"/>
      <c r="L67" s="115"/>
      <c r="M67" s="115">
        <v>676.641</v>
      </c>
      <c r="N67" s="245">
        <f t="shared" si="5"/>
        <v>676.641</v>
      </c>
      <c r="O67" s="246"/>
      <c r="P67" s="246">
        <f t="shared" si="6"/>
        <v>141.94187999999997</v>
      </c>
      <c r="Q67" s="246">
        <f t="shared" si="7"/>
        <v>141.94187999999997</v>
      </c>
    </row>
    <row r="68" spans="1:17" ht="18" customHeight="1">
      <c r="A68" s="1"/>
      <c r="B68" s="1"/>
      <c r="C68" s="5"/>
      <c r="D68" s="301" t="s">
        <v>325</v>
      </c>
      <c r="E68" s="302"/>
      <c r="F68" s="303"/>
      <c r="G68" s="103"/>
      <c r="H68" s="245">
        <v>160</v>
      </c>
      <c r="I68" s="114">
        <f t="shared" si="4"/>
        <v>160</v>
      </c>
      <c r="J68" s="245"/>
      <c r="K68" s="115"/>
      <c r="L68" s="115"/>
      <c r="M68" s="115">
        <v>35.738</v>
      </c>
      <c r="N68" s="245">
        <f t="shared" si="5"/>
        <v>35.738</v>
      </c>
      <c r="O68" s="246"/>
      <c r="P68" s="246">
        <f t="shared" si="6"/>
        <v>-124.262</v>
      </c>
      <c r="Q68" s="246">
        <f t="shared" si="7"/>
        <v>-124.262</v>
      </c>
    </row>
    <row r="69" spans="1:17" ht="20.25" customHeight="1">
      <c r="A69" s="1"/>
      <c r="B69" s="1"/>
      <c r="C69" s="5"/>
      <c r="D69" s="301" t="s">
        <v>326</v>
      </c>
      <c r="E69" s="302"/>
      <c r="F69" s="303"/>
      <c r="G69" s="103"/>
      <c r="H69" s="103">
        <v>25</v>
      </c>
      <c r="I69" s="123">
        <f t="shared" si="4"/>
        <v>25</v>
      </c>
      <c r="J69" s="103"/>
      <c r="K69" s="124"/>
      <c r="L69" s="124"/>
      <c r="M69" s="124">
        <v>7.5</v>
      </c>
      <c r="N69" s="103">
        <f t="shared" si="5"/>
        <v>7.5</v>
      </c>
      <c r="O69" s="130"/>
      <c r="P69" s="130">
        <f t="shared" si="6"/>
        <v>-17.5</v>
      </c>
      <c r="Q69" s="130">
        <f t="shared" si="7"/>
        <v>-17.5</v>
      </c>
    </row>
    <row r="70" spans="1:17" ht="20.25" customHeight="1">
      <c r="A70" s="1"/>
      <c r="B70" s="1"/>
      <c r="C70" s="5"/>
      <c r="D70" s="301" t="s">
        <v>320</v>
      </c>
      <c r="E70" s="302"/>
      <c r="F70" s="303"/>
      <c r="G70" s="103"/>
      <c r="H70" s="103">
        <v>6</v>
      </c>
      <c r="I70" s="123">
        <f t="shared" si="4"/>
        <v>6</v>
      </c>
      <c r="J70" s="103"/>
      <c r="K70" s="124"/>
      <c r="L70" s="124"/>
      <c r="M70" s="124">
        <v>6</v>
      </c>
      <c r="N70" s="103">
        <f t="shared" si="5"/>
        <v>6</v>
      </c>
      <c r="O70" s="130"/>
      <c r="P70" s="130">
        <f t="shared" si="6"/>
        <v>0</v>
      </c>
      <c r="Q70" s="130">
        <f t="shared" si="7"/>
        <v>0</v>
      </c>
    </row>
    <row r="71" spans="1:17" ht="19.5" customHeight="1">
      <c r="A71" s="1"/>
      <c r="B71" s="1"/>
      <c r="C71" s="5"/>
      <c r="D71" s="301" t="s">
        <v>327</v>
      </c>
      <c r="E71" s="302"/>
      <c r="F71" s="303"/>
      <c r="G71" s="103"/>
      <c r="H71" s="103">
        <v>1</v>
      </c>
      <c r="I71" s="123">
        <f t="shared" si="4"/>
        <v>1</v>
      </c>
      <c r="J71" s="103"/>
      <c r="K71" s="124"/>
      <c r="L71" s="124"/>
      <c r="M71" s="124">
        <v>1</v>
      </c>
      <c r="N71" s="103">
        <f t="shared" si="5"/>
        <v>1</v>
      </c>
      <c r="O71" s="130"/>
      <c r="P71" s="130">
        <f t="shared" si="6"/>
        <v>0</v>
      </c>
      <c r="Q71" s="130">
        <f t="shared" si="7"/>
        <v>0</v>
      </c>
    </row>
    <row r="72" spans="1:17" ht="15.75" customHeight="1">
      <c r="A72" s="1"/>
      <c r="B72" s="1"/>
      <c r="C72" s="247" t="s">
        <v>52</v>
      </c>
      <c r="D72" s="366" t="s">
        <v>51</v>
      </c>
      <c r="E72" s="367"/>
      <c r="F72" s="367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9"/>
    </row>
    <row r="73" spans="1:17" ht="16.5" customHeight="1">
      <c r="A73" s="1"/>
      <c r="B73" s="1"/>
      <c r="C73" s="5"/>
      <c r="D73" s="309" t="s">
        <v>329</v>
      </c>
      <c r="E73" s="309"/>
      <c r="F73" s="309"/>
      <c r="G73" s="103"/>
      <c r="H73" s="103">
        <v>6</v>
      </c>
      <c r="I73" s="123">
        <v>6</v>
      </c>
      <c r="J73" s="103"/>
      <c r="K73" s="124"/>
      <c r="L73" s="124"/>
      <c r="M73" s="124">
        <v>7</v>
      </c>
      <c r="N73" s="103">
        <v>7</v>
      </c>
      <c r="O73" s="130"/>
      <c r="P73" s="130">
        <f aca="true" t="shared" si="8" ref="P73:P81">M73-H73</f>
        <v>1</v>
      </c>
      <c r="Q73" s="130">
        <f>P73</f>
        <v>1</v>
      </c>
    </row>
    <row r="74" spans="1:17" ht="27" customHeight="1">
      <c r="A74" s="1"/>
      <c r="B74" s="1"/>
      <c r="C74" s="5"/>
      <c r="D74" s="309" t="s">
        <v>330</v>
      </c>
      <c r="E74" s="309"/>
      <c r="F74" s="309"/>
      <c r="G74" s="103"/>
      <c r="H74" s="103">
        <v>1</v>
      </c>
      <c r="I74" s="123">
        <v>1</v>
      </c>
      <c r="J74" s="103"/>
      <c r="K74" s="124"/>
      <c r="L74" s="124"/>
      <c r="M74" s="124">
        <v>1</v>
      </c>
      <c r="N74" s="103">
        <v>1</v>
      </c>
      <c r="O74" s="130"/>
      <c r="P74" s="130">
        <f t="shared" si="8"/>
        <v>0</v>
      </c>
      <c r="Q74" s="130">
        <f>P74</f>
        <v>0</v>
      </c>
    </row>
    <row r="75" spans="1:17" ht="15" customHeight="1">
      <c r="A75" s="1"/>
      <c r="B75" s="1"/>
      <c r="C75" s="5"/>
      <c r="D75" s="309" t="s">
        <v>331</v>
      </c>
      <c r="E75" s="309"/>
      <c r="F75" s="309"/>
      <c r="G75" s="103"/>
      <c r="H75" s="103">
        <v>6</v>
      </c>
      <c r="I75" s="123">
        <v>6</v>
      </c>
      <c r="J75" s="103"/>
      <c r="K75" s="124"/>
      <c r="L75" s="124"/>
      <c r="M75" s="124">
        <v>13</v>
      </c>
      <c r="N75" s="103">
        <f>M75</f>
        <v>13</v>
      </c>
      <c r="O75" s="130"/>
      <c r="P75" s="130">
        <f t="shared" si="8"/>
        <v>7</v>
      </c>
      <c r="Q75" s="130">
        <f aca="true" t="shared" si="9" ref="Q75:Q98">P75</f>
        <v>7</v>
      </c>
    </row>
    <row r="76" spans="1:17" ht="40.5" customHeight="1">
      <c r="A76" s="1"/>
      <c r="B76" s="1"/>
      <c r="C76" s="5"/>
      <c r="D76" s="309" t="s">
        <v>332</v>
      </c>
      <c r="E76" s="309"/>
      <c r="F76" s="309"/>
      <c r="G76" s="103"/>
      <c r="H76" s="103">
        <v>17</v>
      </c>
      <c r="I76" s="123">
        <f>H76</f>
        <v>17</v>
      </c>
      <c r="J76" s="103"/>
      <c r="K76" s="124"/>
      <c r="L76" s="124"/>
      <c r="M76" s="124">
        <v>17</v>
      </c>
      <c r="N76" s="103">
        <f aca="true" t="shared" si="10" ref="N76:N84">M76</f>
        <v>17</v>
      </c>
      <c r="O76" s="130"/>
      <c r="P76" s="130">
        <f t="shared" si="8"/>
        <v>0</v>
      </c>
      <c r="Q76" s="130">
        <f t="shared" si="9"/>
        <v>0</v>
      </c>
    </row>
    <row r="77" spans="1:17" ht="18.75" customHeight="1">
      <c r="A77" s="1"/>
      <c r="B77" s="1"/>
      <c r="C77" s="5"/>
      <c r="D77" s="309" t="str">
        <f>D59</f>
        <v>в т.ч. ортопедичні меблі</v>
      </c>
      <c r="E77" s="309"/>
      <c r="F77" s="309"/>
      <c r="G77" s="103"/>
      <c r="H77" s="103">
        <v>12</v>
      </c>
      <c r="I77" s="123">
        <f aca="true" t="shared" si="11" ref="I77:I84">H77</f>
        <v>12</v>
      </c>
      <c r="J77" s="103"/>
      <c r="K77" s="124"/>
      <c r="L77" s="124"/>
      <c r="M77" s="124">
        <v>12</v>
      </c>
      <c r="N77" s="103">
        <f t="shared" si="10"/>
        <v>12</v>
      </c>
      <c r="O77" s="130"/>
      <c r="P77" s="130">
        <f t="shared" si="8"/>
        <v>0</v>
      </c>
      <c r="Q77" s="130">
        <f t="shared" si="9"/>
        <v>0</v>
      </c>
    </row>
    <row r="78" spans="1:17" ht="21" customHeight="1">
      <c r="A78" s="1"/>
      <c r="B78" s="1"/>
      <c r="C78" s="5"/>
      <c r="D78" s="309" t="str">
        <f>D60</f>
        <v>кімнатні меблі</v>
      </c>
      <c r="E78" s="309"/>
      <c r="F78" s="309"/>
      <c r="G78" s="103"/>
      <c r="H78" s="103">
        <v>4</v>
      </c>
      <c r="I78" s="123">
        <f t="shared" si="11"/>
        <v>4</v>
      </c>
      <c r="J78" s="103"/>
      <c r="K78" s="124"/>
      <c r="L78" s="124"/>
      <c r="M78" s="124">
        <v>4</v>
      </c>
      <c r="N78" s="103">
        <f t="shared" si="10"/>
        <v>4</v>
      </c>
      <c r="O78" s="130"/>
      <c r="P78" s="130">
        <f t="shared" si="8"/>
        <v>0</v>
      </c>
      <c r="Q78" s="130">
        <f t="shared" si="9"/>
        <v>0</v>
      </c>
    </row>
    <row r="79" spans="1:17" ht="17.25" customHeight="1">
      <c r="A79" s="1"/>
      <c r="B79" s="1"/>
      <c r="C79" s="5"/>
      <c r="D79" s="309" t="str">
        <f>D61</f>
        <v>каталка</v>
      </c>
      <c r="E79" s="309"/>
      <c r="F79" s="309"/>
      <c r="G79" s="103"/>
      <c r="H79" s="103">
        <v>1</v>
      </c>
      <c r="I79" s="123">
        <f t="shared" si="11"/>
        <v>1</v>
      </c>
      <c r="J79" s="103"/>
      <c r="K79" s="124"/>
      <c r="L79" s="124"/>
      <c r="M79" s="124">
        <v>1</v>
      </c>
      <c r="N79" s="103">
        <f t="shared" si="10"/>
        <v>1</v>
      </c>
      <c r="O79" s="130"/>
      <c r="P79" s="130">
        <f t="shared" si="8"/>
        <v>0</v>
      </c>
      <c r="Q79" s="130">
        <f t="shared" si="9"/>
        <v>0</v>
      </c>
    </row>
    <row r="80" spans="1:17" ht="15.75" customHeight="1">
      <c r="A80" s="1"/>
      <c r="B80" s="1"/>
      <c r="C80" s="5"/>
      <c r="D80" s="309" t="s">
        <v>333</v>
      </c>
      <c r="E80" s="309"/>
      <c r="F80" s="309"/>
      <c r="G80" s="103"/>
      <c r="H80" s="103">
        <v>10</v>
      </c>
      <c r="I80" s="123">
        <f t="shared" si="11"/>
        <v>10</v>
      </c>
      <c r="J80" s="103"/>
      <c r="K80" s="124"/>
      <c r="L80" s="124"/>
      <c r="M80" s="124">
        <v>8</v>
      </c>
      <c r="N80" s="103">
        <f t="shared" si="10"/>
        <v>8</v>
      </c>
      <c r="O80" s="130"/>
      <c r="P80" s="130">
        <f t="shared" si="8"/>
        <v>-2</v>
      </c>
      <c r="Q80" s="130">
        <f t="shared" si="9"/>
        <v>-2</v>
      </c>
    </row>
    <row r="81" spans="1:17" ht="26.25" customHeight="1">
      <c r="A81" s="1"/>
      <c r="B81" s="1"/>
      <c r="C81" s="5"/>
      <c r="D81" s="309" t="s">
        <v>334</v>
      </c>
      <c r="E81" s="309"/>
      <c r="F81" s="309"/>
      <c r="G81" s="103"/>
      <c r="H81" s="103">
        <v>1</v>
      </c>
      <c r="I81" s="123">
        <v>1</v>
      </c>
      <c r="J81" s="103"/>
      <c r="K81" s="124"/>
      <c r="L81" s="124"/>
      <c r="M81" s="124">
        <v>1</v>
      </c>
      <c r="N81" s="103">
        <v>1</v>
      </c>
      <c r="O81" s="130"/>
      <c r="P81" s="130">
        <f t="shared" si="8"/>
        <v>0</v>
      </c>
      <c r="Q81" s="130">
        <f t="shared" si="9"/>
        <v>0</v>
      </c>
    </row>
    <row r="82" spans="1:17" ht="67.5" customHeight="1">
      <c r="A82" s="1"/>
      <c r="B82" s="1"/>
      <c r="C82" s="422" t="s">
        <v>350</v>
      </c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3"/>
    </row>
    <row r="83" spans="1:17" ht="16.5" customHeight="1">
      <c r="A83" s="1"/>
      <c r="B83" s="1"/>
      <c r="C83" s="65">
        <v>3</v>
      </c>
      <c r="D83" s="294" t="s">
        <v>50</v>
      </c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</row>
    <row r="84" spans="1:17" ht="27.75" customHeight="1">
      <c r="A84" s="1"/>
      <c r="B84" s="1"/>
      <c r="C84" s="5"/>
      <c r="D84" s="309" t="s">
        <v>335</v>
      </c>
      <c r="E84" s="309"/>
      <c r="F84" s="309"/>
      <c r="G84" s="103"/>
      <c r="H84" s="245">
        <v>22.23833</v>
      </c>
      <c r="I84" s="114">
        <f t="shared" si="11"/>
        <v>22.23833</v>
      </c>
      <c r="J84" s="245"/>
      <c r="K84" s="115"/>
      <c r="L84" s="115"/>
      <c r="M84" s="115">
        <v>19.98286</v>
      </c>
      <c r="N84" s="245">
        <f t="shared" si="10"/>
        <v>19.98286</v>
      </c>
      <c r="O84" s="246"/>
      <c r="P84" s="246">
        <f>M84-H84</f>
        <v>-2.2554700000000025</v>
      </c>
      <c r="Q84" s="246">
        <f t="shared" si="9"/>
        <v>-2.2554700000000025</v>
      </c>
    </row>
    <row r="85" spans="1:17" ht="29.25" customHeight="1">
      <c r="A85" s="1"/>
      <c r="B85" s="1"/>
      <c r="C85" s="5"/>
      <c r="D85" s="309" t="s">
        <v>336</v>
      </c>
      <c r="E85" s="309"/>
      <c r="F85" s="309"/>
      <c r="G85" s="103"/>
      <c r="H85" s="245">
        <v>15.2</v>
      </c>
      <c r="I85" s="114">
        <v>15.2</v>
      </c>
      <c r="J85" s="245"/>
      <c r="K85" s="115"/>
      <c r="L85" s="115"/>
      <c r="M85" s="115">
        <v>8.75</v>
      </c>
      <c r="N85" s="245">
        <v>8.75</v>
      </c>
      <c r="O85" s="246"/>
      <c r="P85" s="246">
        <f>M85-H85</f>
        <v>-6.449999999999999</v>
      </c>
      <c r="Q85" s="246">
        <f t="shared" si="9"/>
        <v>-6.449999999999999</v>
      </c>
    </row>
    <row r="86" spans="1:17" ht="40.5" customHeight="1">
      <c r="A86" s="1"/>
      <c r="B86" s="1"/>
      <c r="C86" s="5"/>
      <c r="D86" s="309" t="s">
        <v>337</v>
      </c>
      <c r="E86" s="309"/>
      <c r="F86" s="309"/>
      <c r="G86" s="103"/>
      <c r="H86" s="245">
        <v>25</v>
      </c>
      <c r="I86" s="114">
        <f>H86</f>
        <v>25</v>
      </c>
      <c r="J86" s="245"/>
      <c r="K86" s="115"/>
      <c r="L86" s="115"/>
      <c r="M86" s="115">
        <v>11.52923</v>
      </c>
      <c r="N86" s="245">
        <f>M86</f>
        <v>11.52923</v>
      </c>
      <c r="O86" s="246"/>
      <c r="P86" s="246">
        <f aca="true" t="shared" si="12" ref="P86:P91">M86-H86</f>
        <v>-13.47077</v>
      </c>
      <c r="Q86" s="246">
        <f t="shared" si="9"/>
        <v>-13.47077</v>
      </c>
    </row>
    <row r="87" spans="1:17" ht="24" customHeight="1">
      <c r="A87" s="1"/>
      <c r="B87" s="1"/>
      <c r="C87" s="5"/>
      <c r="D87" s="309" t="s">
        <v>338</v>
      </c>
      <c r="E87" s="309"/>
      <c r="F87" s="309"/>
      <c r="G87" s="103"/>
      <c r="H87" s="245">
        <v>44.55826</v>
      </c>
      <c r="I87" s="114">
        <f aca="true" t="shared" si="13" ref="I87:I98">H87</f>
        <v>44.55826</v>
      </c>
      <c r="J87" s="245"/>
      <c r="K87" s="115"/>
      <c r="L87" s="115"/>
      <c r="M87" s="115">
        <v>56.37176</v>
      </c>
      <c r="N87" s="245">
        <f aca="true" t="shared" si="14" ref="N87:N98">M87</f>
        <v>56.37176</v>
      </c>
      <c r="O87" s="246"/>
      <c r="P87" s="246">
        <f t="shared" si="12"/>
        <v>11.813500000000005</v>
      </c>
      <c r="Q87" s="246">
        <f t="shared" si="9"/>
        <v>11.813500000000005</v>
      </c>
    </row>
    <row r="88" spans="1:17" ht="20.25" customHeight="1">
      <c r="A88" s="1"/>
      <c r="B88" s="1"/>
      <c r="C88" s="5"/>
      <c r="D88" s="309" t="s">
        <v>339</v>
      </c>
      <c r="E88" s="309"/>
      <c r="F88" s="309"/>
      <c r="G88" s="103"/>
      <c r="H88" s="245">
        <v>40</v>
      </c>
      <c r="I88" s="114">
        <f t="shared" si="13"/>
        <v>40</v>
      </c>
      <c r="J88" s="245"/>
      <c r="K88" s="115"/>
      <c r="L88" s="115"/>
      <c r="M88" s="115">
        <v>8.9345</v>
      </c>
      <c r="N88" s="245">
        <f t="shared" si="14"/>
        <v>8.9345</v>
      </c>
      <c r="O88" s="246"/>
      <c r="P88" s="246">
        <f t="shared" si="12"/>
        <v>-31.0655</v>
      </c>
      <c r="Q88" s="246">
        <f t="shared" si="9"/>
        <v>-31.0655</v>
      </c>
    </row>
    <row r="89" spans="1:17" ht="31.5" customHeight="1">
      <c r="A89" s="1"/>
      <c r="B89" s="1"/>
      <c r="C89" s="5"/>
      <c r="D89" s="309" t="s">
        <v>340</v>
      </c>
      <c r="E89" s="309"/>
      <c r="F89" s="309"/>
      <c r="G89" s="103"/>
      <c r="H89" s="245">
        <v>25</v>
      </c>
      <c r="I89" s="114">
        <f t="shared" si="13"/>
        <v>25</v>
      </c>
      <c r="J89" s="245"/>
      <c r="K89" s="115"/>
      <c r="L89" s="115"/>
      <c r="M89" s="115">
        <v>7.5</v>
      </c>
      <c r="N89" s="245">
        <f t="shared" si="14"/>
        <v>7.5</v>
      </c>
      <c r="O89" s="246"/>
      <c r="P89" s="246">
        <f t="shared" si="12"/>
        <v>-17.5</v>
      </c>
      <c r="Q89" s="246">
        <f t="shared" si="9"/>
        <v>-17.5</v>
      </c>
    </row>
    <row r="90" spans="1:17" ht="28.5" customHeight="1">
      <c r="A90" s="1"/>
      <c r="B90" s="1"/>
      <c r="C90" s="5"/>
      <c r="D90" s="309" t="s">
        <v>341</v>
      </c>
      <c r="E90" s="309"/>
      <c r="F90" s="309"/>
      <c r="G90" s="103"/>
      <c r="H90" s="245">
        <v>34.9</v>
      </c>
      <c r="I90" s="114">
        <f t="shared" si="13"/>
        <v>34.9</v>
      </c>
      <c r="J90" s="245"/>
      <c r="K90" s="115"/>
      <c r="L90" s="115"/>
      <c r="M90" s="115">
        <v>43.625</v>
      </c>
      <c r="N90" s="245">
        <f t="shared" si="14"/>
        <v>43.625</v>
      </c>
      <c r="O90" s="246"/>
      <c r="P90" s="246">
        <f t="shared" si="12"/>
        <v>8.725000000000001</v>
      </c>
      <c r="Q90" s="246">
        <f t="shared" si="9"/>
        <v>8.725000000000001</v>
      </c>
    </row>
    <row r="91" spans="1:17" ht="27.75" customHeight="1">
      <c r="A91" s="1"/>
      <c r="B91" s="1"/>
      <c r="C91" s="5"/>
      <c r="D91" s="309" t="s">
        <v>342</v>
      </c>
      <c r="E91" s="309"/>
      <c r="F91" s="309"/>
      <c r="G91" s="103"/>
      <c r="H91" s="245">
        <v>19.5</v>
      </c>
      <c r="I91" s="114">
        <f t="shared" si="13"/>
        <v>19.5</v>
      </c>
      <c r="J91" s="245"/>
      <c r="K91" s="115"/>
      <c r="L91" s="115"/>
      <c r="M91" s="115">
        <v>19.5</v>
      </c>
      <c r="N91" s="245">
        <f t="shared" si="14"/>
        <v>19.5</v>
      </c>
      <c r="O91" s="246"/>
      <c r="P91" s="246">
        <f t="shared" si="12"/>
        <v>0</v>
      </c>
      <c r="Q91" s="246">
        <f t="shared" si="9"/>
        <v>0</v>
      </c>
    </row>
    <row r="92" spans="1:17" ht="27.75" customHeight="1">
      <c r="A92" s="1"/>
      <c r="B92" s="1"/>
      <c r="C92" s="5"/>
      <c r="D92" s="424" t="s">
        <v>348</v>
      </c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6"/>
    </row>
    <row r="93" spans="1:22" ht="40.5" customHeight="1">
      <c r="A93" s="1"/>
      <c r="B93" s="1"/>
      <c r="C93" s="235">
        <v>4</v>
      </c>
      <c r="D93" s="319" t="s">
        <v>122</v>
      </c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T93">
        <v>0</v>
      </c>
      <c r="U93" s="427"/>
      <c r="V93" s="427"/>
    </row>
    <row r="94" spans="1:22" ht="40.5" customHeight="1">
      <c r="A94" s="1"/>
      <c r="B94" s="1"/>
      <c r="C94" s="5"/>
      <c r="D94" s="309" t="s">
        <v>343</v>
      </c>
      <c r="E94" s="309"/>
      <c r="F94" s="309"/>
      <c r="G94" s="103"/>
      <c r="H94" s="245">
        <v>100</v>
      </c>
      <c r="I94" s="114">
        <f t="shared" si="13"/>
        <v>100</v>
      </c>
      <c r="J94" s="245"/>
      <c r="K94" s="115"/>
      <c r="L94" s="115"/>
      <c r="M94" s="115">
        <v>114.29</v>
      </c>
      <c r="N94" s="245">
        <f t="shared" si="14"/>
        <v>114.29</v>
      </c>
      <c r="O94" s="246"/>
      <c r="P94" s="246">
        <f>M94-H94</f>
        <v>14.290000000000006</v>
      </c>
      <c r="Q94" s="246">
        <f t="shared" si="9"/>
        <v>14.290000000000006</v>
      </c>
      <c r="U94" s="427"/>
      <c r="V94" s="427"/>
    </row>
    <row r="95" spans="1:22" ht="40.5" customHeight="1">
      <c r="A95" s="1"/>
      <c r="B95" s="1"/>
      <c r="C95" s="5"/>
      <c r="D95" s="309" t="s">
        <v>344</v>
      </c>
      <c r="E95" s="309"/>
      <c r="F95" s="309"/>
      <c r="G95" s="103"/>
      <c r="H95" s="245">
        <v>33</v>
      </c>
      <c r="I95" s="114">
        <f t="shared" si="13"/>
        <v>33</v>
      </c>
      <c r="J95" s="245"/>
      <c r="K95" s="115"/>
      <c r="L95" s="115"/>
      <c r="M95" s="115">
        <v>72.22</v>
      </c>
      <c r="N95" s="245">
        <f t="shared" si="14"/>
        <v>72.22</v>
      </c>
      <c r="O95" s="246"/>
      <c r="P95" s="246">
        <f>M95-H95</f>
        <v>39.22</v>
      </c>
      <c r="Q95" s="246">
        <f t="shared" si="9"/>
        <v>39.22</v>
      </c>
      <c r="U95" s="427"/>
      <c r="V95" s="427"/>
    </row>
    <row r="96" spans="1:22" ht="40.5" customHeight="1">
      <c r="A96" s="1"/>
      <c r="B96" s="1"/>
      <c r="C96" s="5"/>
      <c r="D96" s="309" t="s">
        <v>345</v>
      </c>
      <c r="E96" s="309"/>
      <c r="F96" s="309"/>
      <c r="G96" s="103"/>
      <c r="H96" s="245">
        <v>100</v>
      </c>
      <c r="I96" s="114">
        <f t="shared" si="13"/>
        <v>100</v>
      </c>
      <c r="J96" s="245"/>
      <c r="K96" s="115"/>
      <c r="L96" s="115"/>
      <c r="M96" s="115">
        <v>100</v>
      </c>
      <c r="N96" s="245">
        <f t="shared" si="14"/>
        <v>100</v>
      </c>
      <c r="O96" s="246"/>
      <c r="P96" s="246">
        <f>M96-H96</f>
        <v>0</v>
      </c>
      <c r="Q96" s="246">
        <f t="shared" si="9"/>
        <v>0</v>
      </c>
      <c r="U96" s="427"/>
      <c r="V96" s="427"/>
    </row>
    <row r="97" spans="1:17" ht="40.5" customHeight="1">
      <c r="A97" s="1"/>
      <c r="B97" s="1"/>
      <c r="C97" s="5"/>
      <c r="D97" s="309" t="s">
        <v>346</v>
      </c>
      <c r="E97" s="309"/>
      <c r="F97" s="309"/>
      <c r="G97" s="103"/>
      <c r="H97" s="245">
        <v>50</v>
      </c>
      <c r="I97" s="114">
        <f t="shared" si="13"/>
        <v>50</v>
      </c>
      <c r="J97" s="245"/>
      <c r="K97" s="115"/>
      <c r="L97" s="115"/>
      <c r="M97" s="115">
        <v>40</v>
      </c>
      <c r="N97" s="245">
        <f t="shared" si="14"/>
        <v>40</v>
      </c>
      <c r="O97" s="246"/>
      <c r="P97" s="246">
        <f>M97-H97</f>
        <v>-10</v>
      </c>
      <c r="Q97" s="246">
        <f t="shared" si="9"/>
        <v>-10</v>
      </c>
    </row>
    <row r="98" spans="1:17" ht="40.5" customHeight="1">
      <c r="A98" s="1"/>
      <c r="B98" s="1"/>
      <c r="C98" s="5"/>
      <c r="D98" s="309" t="s">
        <v>347</v>
      </c>
      <c r="E98" s="309"/>
      <c r="F98" s="309"/>
      <c r="G98" s="103"/>
      <c r="H98" s="245">
        <v>100</v>
      </c>
      <c r="I98" s="114">
        <f t="shared" si="13"/>
        <v>100</v>
      </c>
      <c r="J98" s="245"/>
      <c r="K98" s="115"/>
      <c r="L98" s="115"/>
      <c r="M98" s="115">
        <v>100</v>
      </c>
      <c r="N98" s="245">
        <f t="shared" si="14"/>
        <v>100</v>
      </c>
      <c r="O98" s="246"/>
      <c r="P98" s="246">
        <f>M98-H98</f>
        <v>0</v>
      </c>
      <c r="Q98" s="246">
        <f t="shared" si="9"/>
        <v>0</v>
      </c>
    </row>
    <row r="99" spans="1:17" ht="40.5" customHeight="1">
      <c r="A99" s="1"/>
      <c r="B99" s="1"/>
      <c r="C99" s="32"/>
      <c r="D99" s="240"/>
      <c r="E99" s="240"/>
      <c r="F99" s="240"/>
      <c r="G99" s="241"/>
      <c r="H99" s="241"/>
      <c r="I99" s="242"/>
      <c r="J99" s="241"/>
      <c r="K99" s="243"/>
      <c r="L99" s="243"/>
      <c r="M99" s="243"/>
      <c r="N99" s="241"/>
      <c r="O99" s="244"/>
      <c r="P99" s="244"/>
      <c r="Q99" s="244"/>
    </row>
    <row r="100" spans="1:17" ht="1.5" customHeight="1">
      <c r="A100" s="1"/>
      <c r="B100" s="1"/>
      <c r="C100" s="32"/>
      <c r="D100" s="240"/>
      <c r="E100" s="240"/>
      <c r="F100" s="240"/>
      <c r="G100" s="241"/>
      <c r="H100" s="241"/>
      <c r="I100" s="242"/>
      <c r="J100" s="241"/>
      <c r="K100" s="243"/>
      <c r="L100" s="243"/>
      <c r="M100" s="243"/>
      <c r="N100" s="241"/>
      <c r="O100" s="244"/>
      <c r="P100" s="244"/>
      <c r="Q100" s="244"/>
    </row>
    <row r="101" spans="1:17" ht="40.5" customHeight="1" hidden="1">
      <c r="A101" s="1"/>
      <c r="B101" s="1"/>
      <c r="C101" s="32"/>
      <c r="D101" s="240"/>
      <c r="E101" s="240"/>
      <c r="F101" s="240"/>
      <c r="G101" s="241"/>
      <c r="H101" s="241"/>
      <c r="I101" s="242"/>
      <c r="J101" s="241"/>
      <c r="K101" s="243"/>
      <c r="L101" s="243"/>
      <c r="M101" s="243"/>
      <c r="N101" s="241"/>
      <c r="O101" s="244"/>
      <c r="P101" s="244"/>
      <c r="Q101" s="244"/>
    </row>
    <row r="102" spans="1:17" ht="40.5" customHeight="1" hidden="1">
      <c r="A102" s="1"/>
      <c r="B102" s="1"/>
      <c r="C102" s="32"/>
      <c r="D102" s="240"/>
      <c r="E102" s="240"/>
      <c r="F102" s="240"/>
      <c r="G102" s="241"/>
      <c r="H102" s="241"/>
      <c r="I102" s="242"/>
      <c r="J102" s="241"/>
      <c r="K102" s="243"/>
      <c r="L102" s="243"/>
      <c r="M102" s="243"/>
      <c r="N102" s="241"/>
      <c r="O102" s="244"/>
      <c r="P102" s="244"/>
      <c r="Q102" s="244"/>
    </row>
    <row r="103" spans="1:17" ht="40.5" customHeight="1" hidden="1">
      <c r="A103" s="1"/>
      <c r="B103" s="1"/>
      <c r="C103" s="32"/>
      <c r="D103" s="240"/>
      <c r="E103" s="240"/>
      <c r="F103" s="240"/>
      <c r="G103" s="241"/>
      <c r="H103" s="241"/>
      <c r="I103" s="242"/>
      <c r="J103" s="241"/>
      <c r="K103" s="243"/>
      <c r="L103" s="243"/>
      <c r="M103" s="243"/>
      <c r="N103" s="241"/>
      <c r="O103" s="244"/>
      <c r="P103" s="244"/>
      <c r="Q103" s="244"/>
    </row>
    <row r="104" spans="1:17" ht="40.5" customHeight="1" hidden="1">
      <c r="A104" s="1"/>
      <c r="B104" s="1"/>
      <c r="C104" s="32"/>
      <c r="D104" s="240"/>
      <c r="E104" s="240"/>
      <c r="F104" s="240"/>
      <c r="G104" s="241"/>
      <c r="H104" s="241"/>
      <c r="I104" s="242"/>
      <c r="J104" s="241"/>
      <c r="K104" s="243"/>
      <c r="L104" s="243"/>
      <c r="M104" s="243"/>
      <c r="N104" s="241"/>
      <c r="O104" s="244"/>
      <c r="P104" s="244"/>
      <c r="Q104" s="244"/>
    </row>
    <row r="105" spans="1:17" ht="40.5" customHeight="1" hidden="1">
      <c r="A105" s="1"/>
      <c r="B105" s="1"/>
      <c r="C105" s="32"/>
      <c r="D105" s="240"/>
      <c r="E105" s="240"/>
      <c r="F105" s="240"/>
      <c r="G105" s="241"/>
      <c r="H105" s="241"/>
      <c r="I105" s="242"/>
      <c r="J105" s="241"/>
      <c r="K105" s="243"/>
      <c r="L105" s="243"/>
      <c r="M105" s="243"/>
      <c r="N105" s="241"/>
      <c r="O105" s="244"/>
      <c r="P105" s="244"/>
      <c r="Q105" s="244"/>
    </row>
    <row r="106" spans="1:17" ht="40.5" customHeight="1" hidden="1">
      <c r="A106" s="1"/>
      <c r="B106" s="1"/>
      <c r="C106" s="32"/>
      <c r="D106" s="240"/>
      <c r="E106" s="240"/>
      <c r="F106" s="240"/>
      <c r="G106" s="241"/>
      <c r="H106" s="241"/>
      <c r="I106" s="242"/>
      <c r="J106" s="241"/>
      <c r="K106" s="243"/>
      <c r="L106" s="243"/>
      <c r="M106" s="243"/>
      <c r="N106" s="241"/>
      <c r="O106" s="244"/>
      <c r="P106" s="244"/>
      <c r="Q106" s="244"/>
    </row>
    <row r="107" spans="1:17" ht="40.5" customHeight="1" hidden="1">
      <c r="A107" s="1"/>
      <c r="B107" s="1"/>
      <c r="C107" s="32"/>
      <c r="D107" s="240"/>
      <c r="E107" s="240"/>
      <c r="F107" s="240"/>
      <c r="G107" s="241"/>
      <c r="H107" s="241"/>
      <c r="I107" s="242"/>
      <c r="J107" s="241"/>
      <c r="K107" s="243"/>
      <c r="L107" s="243"/>
      <c r="M107" s="243"/>
      <c r="N107" s="241"/>
      <c r="O107" s="244"/>
      <c r="P107" s="244"/>
      <c r="Q107" s="244"/>
    </row>
    <row r="108" spans="1:17" ht="40.5" customHeight="1" hidden="1">
      <c r="A108" s="1"/>
      <c r="B108" s="1"/>
      <c r="C108" s="32"/>
      <c r="D108" s="240"/>
      <c r="E108" s="240"/>
      <c r="F108" s="240"/>
      <c r="G108" s="241"/>
      <c r="H108" s="241"/>
      <c r="I108" s="242"/>
      <c r="J108" s="241"/>
      <c r="K108" s="243"/>
      <c r="L108" s="243"/>
      <c r="M108" s="243"/>
      <c r="N108" s="241"/>
      <c r="O108" s="244"/>
      <c r="P108" s="244"/>
      <c r="Q108" s="244"/>
    </row>
    <row r="109" spans="1:17" ht="40.5" customHeight="1" hidden="1">
      <c r="A109" s="1"/>
      <c r="B109" s="1"/>
      <c r="C109" s="32"/>
      <c r="D109" s="240"/>
      <c r="E109" s="240"/>
      <c r="F109" s="240"/>
      <c r="G109" s="241"/>
      <c r="H109" s="241"/>
      <c r="I109" s="242"/>
      <c r="J109" s="241"/>
      <c r="K109" s="243"/>
      <c r="L109" s="243"/>
      <c r="M109" s="243"/>
      <c r="N109" s="241"/>
      <c r="O109" s="244"/>
      <c r="P109" s="244"/>
      <c r="Q109" s="244"/>
    </row>
    <row r="110" spans="1:17" ht="40.5" customHeight="1" hidden="1">
      <c r="A110" s="1"/>
      <c r="B110" s="1"/>
      <c r="C110" s="32"/>
      <c r="D110" s="240"/>
      <c r="E110" s="240"/>
      <c r="F110" s="240"/>
      <c r="G110" s="241"/>
      <c r="H110" s="241"/>
      <c r="I110" s="242"/>
      <c r="J110" s="241"/>
      <c r="K110" s="243"/>
      <c r="L110" s="243"/>
      <c r="M110" s="243"/>
      <c r="N110" s="241"/>
      <c r="O110" s="244"/>
      <c r="P110" s="244"/>
      <c r="Q110" s="244"/>
    </row>
    <row r="111" spans="1:17" ht="40.5" customHeight="1" hidden="1">
      <c r="A111" s="1"/>
      <c r="B111" s="1"/>
      <c r="C111" s="32"/>
      <c r="D111" s="240"/>
      <c r="E111" s="240"/>
      <c r="F111" s="240"/>
      <c r="G111" s="241"/>
      <c r="H111" s="241"/>
      <c r="I111" s="242"/>
      <c r="J111" s="241"/>
      <c r="K111" s="243"/>
      <c r="L111" s="243"/>
      <c r="M111" s="243"/>
      <c r="N111" s="241"/>
      <c r="O111" s="244"/>
      <c r="P111" s="244"/>
      <c r="Q111" s="244"/>
    </row>
    <row r="112" spans="1:17" ht="40.5" customHeight="1" hidden="1">
      <c r="A112" s="1"/>
      <c r="B112" s="1"/>
      <c r="C112" s="32"/>
      <c r="D112" s="240"/>
      <c r="E112" s="240"/>
      <c r="F112" s="240"/>
      <c r="G112" s="241"/>
      <c r="H112" s="241"/>
      <c r="I112" s="242"/>
      <c r="J112" s="241"/>
      <c r="K112" s="243"/>
      <c r="L112" s="243"/>
      <c r="M112" s="243"/>
      <c r="N112" s="241"/>
      <c r="O112" s="244"/>
      <c r="P112" s="244"/>
      <c r="Q112" s="244"/>
    </row>
    <row r="113" spans="1:17" ht="40.5" customHeight="1" hidden="1">
      <c r="A113" s="1"/>
      <c r="B113" s="1"/>
      <c r="C113" s="32"/>
      <c r="D113" s="240"/>
      <c r="E113" s="240"/>
      <c r="F113" s="240"/>
      <c r="G113" s="241"/>
      <c r="H113" s="241"/>
      <c r="I113" s="242"/>
      <c r="J113" s="241"/>
      <c r="K113" s="243"/>
      <c r="L113" s="243"/>
      <c r="M113" s="243"/>
      <c r="N113" s="241"/>
      <c r="O113" s="244"/>
      <c r="P113" s="244"/>
      <c r="Q113" s="244"/>
    </row>
    <row r="114" spans="1:17" ht="24.75" customHeight="1" hidden="1">
      <c r="A114" s="1"/>
      <c r="B114" s="1"/>
      <c r="C114" s="32"/>
      <c r="D114" s="240"/>
      <c r="E114" s="240"/>
      <c r="F114" s="240"/>
      <c r="G114" s="241"/>
      <c r="H114" s="241"/>
      <c r="I114" s="242"/>
      <c r="J114" s="241"/>
      <c r="K114" s="243"/>
      <c r="L114" s="243"/>
      <c r="M114" s="243"/>
      <c r="N114" s="241"/>
      <c r="O114" s="244"/>
      <c r="P114" s="244"/>
      <c r="Q114" s="244"/>
    </row>
    <row r="115" spans="1:17" ht="40.5" customHeight="1" hidden="1">
      <c r="A115" s="1"/>
      <c r="B115" s="1"/>
      <c r="C115" s="32"/>
      <c r="D115" s="240"/>
      <c r="E115" s="240"/>
      <c r="F115" s="240"/>
      <c r="G115" s="241"/>
      <c r="H115" s="241"/>
      <c r="I115" s="242"/>
      <c r="J115" s="241"/>
      <c r="K115" s="243"/>
      <c r="L115" s="243"/>
      <c r="M115" s="243"/>
      <c r="N115" s="241"/>
      <c r="O115" s="244"/>
      <c r="P115" s="244"/>
      <c r="Q115" s="244"/>
    </row>
    <row r="116" spans="1:17" ht="40.5" customHeight="1" hidden="1">
      <c r="A116" s="1"/>
      <c r="B116" s="1"/>
      <c r="C116" s="32"/>
      <c r="D116" s="240"/>
      <c r="E116" s="240"/>
      <c r="F116" s="240"/>
      <c r="G116" s="241"/>
      <c r="H116" s="241"/>
      <c r="I116" s="242"/>
      <c r="J116" s="241"/>
      <c r="K116" s="243"/>
      <c r="L116" s="243"/>
      <c r="M116" s="243"/>
      <c r="N116" s="241"/>
      <c r="O116" s="244"/>
      <c r="P116" s="244"/>
      <c r="Q116" s="244"/>
    </row>
    <row r="117" spans="1:17" ht="40.5" customHeight="1" hidden="1">
      <c r="A117" s="1"/>
      <c r="B117" s="1"/>
      <c r="C117" s="32"/>
      <c r="D117" s="240"/>
      <c r="E117" s="240"/>
      <c r="F117" s="240"/>
      <c r="G117" s="241"/>
      <c r="H117" s="241"/>
      <c r="I117" s="242"/>
      <c r="J117" s="241"/>
      <c r="K117" s="243"/>
      <c r="L117" s="243"/>
      <c r="M117" s="243"/>
      <c r="N117" s="241"/>
      <c r="O117" s="244"/>
      <c r="P117" s="244"/>
      <c r="Q117" s="244"/>
    </row>
    <row r="118" spans="1:17" ht="0.75" customHeight="1" hidden="1">
      <c r="A118" s="1"/>
      <c r="B118" s="1"/>
      <c r="C118" s="32"/>
      <c r="D118" s="240"/>
      <c r="E118" s="240"/>
      <c r="F118" s="240"/>
      <c r="G118" s="241"/>
      <c r="H118" s="241"/>
      <c r="I118" s="242"/>
      <c r="J118" s="241"/>
      <c r="K118" s="243"/>
      <c r="L118" s="243"/>
      <c r="M118" s="243"/>
      <c r="N118" s="241"/>
      <c r="O118" s="244"/>
      <c r="P118" s="244"/>
      <c r="Q118" s="244"/>
    </row>
    <row r="119" spans="1:17" ht="40.5" customHeight="1" hidden="1">
      <c r="A119" s="1"/>
      <c r="B119" s="1"/>
      <c r="C119" s="32"/>
      <c r="D119" s="240"/>
      <c r="E119" s="240"/>
      <c r="F119" s="240"/>
      <c r="G119" s="241"/>
      <c r="H119" s="241"/>
      <c r="I119" s="242"/>
      <c r="J119" s="241"/>
      <c r="K119" s="243"/>
      <c r="L119" s="243"/>
      <c r="M119" s="243"/>
      <c r="N119" s="241"/>
      <c r="O119" s="244"/>
      <c r="P119" s="244"/>
      <c r="Q119" s="244"/>
    </row>
    <row r="120" spans="1:17" ht="40.5" customHeight="1" hidden="1">
      <c r="A120" s="1"/>
      <c r="B120" s="1"/>
      <c r="C120" s="32"/>
      <c r="D120" s="240"/>
      <c r="E120" s="240"/>
      <c r="F120" s="240"/>
      <c r="G120" s="241"/>
      <c r="H120" s="241"/>
      <c r="I120" s="242"/>
      <c r="J120" s="241"/>
      <c r="K120" s="243"/>
      <c r="L120" s="243"/>
      <c r="M120" s="243"/>
      <c r="N120" s="241"/>
      <c r="O120" s="244"/>
      <c r="P120" s="244"/>
      <c r="Q120" s="244"/>
    </row>
    <row r="121" spans="1:17" ht="40.5" customHeight="1" hidden="1">
      <c r="A121" s="1"/>
      <c r="B121" s="1"/>
      <c r="C121" s="32"/>
      <c r="D121" s="240"/>
      <c r="E121" s="240"/>
      <c r="F121" s="240"/>
      <c r="G121" s="241"/>
      <c r="H121" s="241"/>
      <c r="I121" s="242"/>
      <c r="J121" s="241"/>
      <c r="K121" s="243"/>
      <c r="L121" s="243"/>
      <c r="M121" s="243"/>
      <c r="N121" s="241"/>
      <c r="O121" s="244"/>
      <c r="P121" s="244"/>
      <c r="Q121" s="244"/>
    </row>
    <row r="122" spans="1:17" ht="40.5" customHeight="1" hidden="1">
      <c r="A122" s="1"/>
      <c r="B122" s="1"/>
      <c r="C122" s="32"/>
      <c r="D122" s="240"/>
      <c r="E122" s="240"/>
      <c r="F122" s="240"/>
      <c r="G122" s="241"/>
      <c r="H122" s="241"/>
      <c r="I122" s="242"/>
      <c r="J122" s="241"/>
      <c r="K122" s="243"/>
      <c r="L122" s="243"/>
      <c r="M122" s="243"/>
      <c r="N122" s="241"/>
      <c r="O122" s="244"/>
      <c r="P122" s="244"/>
      <c r="Q122" s="244"/>
    </row>
    <row r="123" spans="1:17" ht="40.5" customHeight="1" hidden="1">
      <c r="A123" s="1"/>
      <c r="B123" s="1"/>
      <c r="C123" s="32"/>
      <c r="D123" s="240"/>
      <c r="E123" s="240"/>
      <c r="F123" s="240"/>
      <c r="G123" s="241"/>
      <c r="H123" s="241"/>
      <c r="I123" s="242"/>
      <c r="J123" s="241"/>
      <c r="K123" s="243"/>
      <c r="L123" s="243"/>
      <c r="M123" s="243"/>
      <c r="N123" s="241"/>
      <c r="O123" s="244"/>
      <c r="P123" s="244"/>
      <c r="Q123" s="244"/>
    </row>
    <row r="124" spans="1:17" ht="40.5" customHeight="1" hidden="1">
      <c r="A124" s="1"/>
      <c r="B124" s="1"/>
      <c r="C124" s="32"/>
      <c r="D124" s="240"/>
      <c r="E124" s="240"/>
      <c r="F124" s="240"/>
      <c r="G124" s="241"/>
      <c r="H124" s="241"/>
      <c r="I124" s="242"/>
      <c r="J124" s="241"/>
      <c r="K124" s="243"/>
      <c r="L124" s="243"/>
      <c r="M124" s="243"/>
      <c r="N124" s="241"/>
      <c r="O124" s="244"/>
      <c r="P124" s="244"/>
      <c r="Q124" s="244"/>
    </row>
    <row r="125" spans="1:17" ht="40.5" customHeight="1" hidden="1">
      <c r="A125" s="1"/>
      <c r="B125" s="1"/>
      <c r="C125" s="32"/>
      <c r="D125" s="240"/>
      <c r="E125" s="240"/>
      <c r="F125" s="240"/>
      <c r="G125" s="241"/>
      <c r="H125" s="241"/>
      <c r="I125" s="242"/>
      <c r="J125" s="241"/>
      <c r="K125" s="243"/>
      <c r="L125" s="243"/>
      <c r="M125" s="243"/>
      <c r="N125" s="241"/>
      <c r="O125" s="244"/>
      <c r="P125" s="244"/>
      <c r="Q125" s="244"/>
    </row>
    <row r="126" spans="1:17" ht="40.5" customHeight="1" hidden="1">
      <c r="A126" s="1"/>
      <c r="B126" s="1"/>
      <c r="C126" s="32"/>
      <c r="D126" s="240"/>
      <c r="E126" s="240"/>
      <c r="F126" s="240"/>
      <c r="G126" s="241"/>
      <c r="H126" s="241"/>
      <c r="I126" s="242"/>
      <c r="J126" s="241"/>
      <c r="K126" s="243"/>
      <c r="L126" s="243"/>
      <c r="M126" s="243"/>
      <c r="N126" s="241"/>
      <c r="O126" s="244"/>
      <c r="P126" s="244"/>
      <c r="Q126" s="244"/>
    </row>
    <row r="127" spans="1:17" ht="40.5" customHeight="1" hidden="1">
      <c r="A127" s="1"/>
      <c r="B127" s="1"/>
      <c r="C127" s="32"/>
      <c r="D127" s="240"/>
      <c r="E127" s="240"/>
      <c r="F127" s="240"/>
      <c r="G127" s="241"/>
      <c r="H127" s="241"/>
      <c r="I127" s="242"/>
      <c r="J127" s="241"/>
      <c r="K127" s="243"/>
      <c r="L127" s="243"/>
      <c r="M127" s="243"/>
      <c r="N127" s="241"/>
      <c r="O127" s="244"/>
      <c r="P127" s="244"/>
      <c r="Q127" s="244"/>
    </row>
    <row r="128" spans="1:17" ht="40.5" customHeight="1" hidden="1">
      <c r="A128" s="1"/>
      <c r="B128" s="1"/>
      <c r="C128" s="32"/>
      <c r="D128" s="240"/>
      <c r="E128" s="240"/>
      <c r="F128" s="240"/>
      <c r="G128" s="241"/>
      <c r="H128" s="241"/>
      <c r="I128" s="242"/>
      <c r="J128" s="241"/>
      <c r="K128" s="243"/>
      <c r="L128" s="243"/>
      <c r="M128" s="243"/>
      <c r="N128" s="241"/>
      <c r="O128" s="244"/>
      <c r="P128" s="244"/>
      <c r="Q128" s="244"/>
    </row>
    <row r="129" spans="1:17" ht="40.5" customHeight="1" hidden="1">
      <c r="A129" s="1"/>
      <c r="B129" s="1"/>
      <c r="C129" s="32"/>
      <c r="D129" s="240"/>
      <c r="E129" s="240"/>
      <c r="F129" s="240"/>
      <c r="G129" s="241"/>
      <c r="H129" s="241"/>
      <c r="I129" s="242"/>
      <c r="J129" s="241"/>
      <c r="K129" s="243"/>
      <c r="L129" s="243"/>
      <c r="M129" s="243"/>
      <c r="N129" s="241"/>
      <c r="O129" s="244"/>
      <c r="P129" s="244"/>
      <c r="Q129" s="244"/>
    </row>
    <row r="130" spans="1:17" ht="40.5" customHeight="1" hidden="1">
      <c r="A130" s="1"/>
      <c r="B130" s="1"/>
      <c r="C130" s="32"/>
      <c r="D130" s="240"/>
      <c r="E130" s="240"/>
      <c r="F130" s="240"/>
      <c r="G130" s="241"/>
      <c r="H130" s="241"/>
      <c r="I130" s="242"/>
      <c r="J130" s="241"/>
      <c r="K130" s="243"/>
      <c r="L130" s="243"/>
      <c r="M130" s="243"/>
      <c r="N130" s="241"/>
      <c r="O130" s="244"/>
      <c r="P130" s="244"/>
      <c r="Q130" s="244"/>
    </row>
    <row r="131" spans="1:17" ht="40.5" customHeight="1" hidden="1">
      <c r="A131" s="1"/>
      <c r="B131" s="1"/>
      <c r="C131" s="32"/>
      <c r="D131" s="240"/>
      <c r="E131" s="240"/>
      <c r="F131" s="240"/>
      <c r="G131" s="241"/>
      <c r="H131" s="241"/>
      <c r="I131" s="242"/>
      <c r="J131" s="241"/>
      <c r="K131" s="243"/>
      <c r="L131" s="243"/>
      <c r="M131" s="243"/>
      <c r="N131" s="241"/>
      <c r="O131" s="244"/>
      <c r="P131" s="244"/>
      <c r="Q131" s="244"/>
    </row>
    <row r="132" spans="1:17" ht="11.25" customHeight="1" hidden="1">
      <c r="A132" s="1"/>
      <c r="B132" s="1"/>
      <c r="C132" s="32"/>
      <c r="D132" s="240"/>
      <c r="E132" s="240"/>
      <c r="F132" s="240"/>
      <c r="G132" s="241"/>
      <c r="H132" s="241"/>
      <c r="I132" s="242"/>
      <c r="J132" s="241"/>
      <c r="K132" s="243"/>
      <c r="L132" s="243"/>
      <c r="M132" s="243"/>
      <c r="N132" s="241"/>
      <c r="O132" s="244"/>
      <c r="P132" s="244"/>
      <c r="Q132" s="244"/>
    </row>
    <row r="133" spans="1:17" ht="40.5" customHeight="1" hidden="1">
      <c r="A133" s="1"/>
      <c r="B133" s="1"/>
      <c r="C133" s="32"/>
      <c r="D133" s="240"/>
      <c r="E133" s="240"/>
      <c r="F133" s="240"/>
      <c r="G133" s="241"/>
      <c r="H133" s="241"/>
      <c r="I133" s="242"/>
      <c r="J133" s="241"/>
      <c r="K133" s="243"/>
      <c r="L133" s="243"/>
      <c r="M133" s="243"/>
      <c r="N133" s="241"/>
      <c r="O133" s="244"/>
      <c r="P133" s="244"/>
      <c r="Q133" s="244"/>
    </row>
    <row r="134" spans="1:17" ht="40.5" customHeight="1" hidden="1">
      <c r="A134" s="1"/>
      <c r="B134" s="1"/>
      <c r="C134" s="32"/>
      <c r="D134" s="240"/>
      <c r="E134" s="240"/>
      <c r="F134" s="240"/>
      <c r="G134" s="241"/>
      <c r="H134" s="241"/>
      <c r="I134" s="242"/>
      <c r="J134" s="241"/>
      <c r="K134" s="243"/>
      <c r="L134" s="243"/>
      <c r="M134" s="243"/>
      <c r="N134" s="241"/>
      <c r="O134" s="244"/>
      <c r="P134" s="244"/>
      <c r="Q134" s="244"/>
    </row>
    <row r="135" spans="1:17" ht="40.5" customHeight="1" hidden="1">
      <c r="A135" s="1"/>
      <c r="B135" s="1"/>
      <c r="C135" s="32"/>
      <c r="D135" s="240"/>
      <c r="E135" s="240"/>
      <c r="F135" s="240"/>
      <c r="G135" s="241"/>
      <c r="H135" s="241"/>
      <c r="I135" s="242"/>
      <c r="J135" s="241"/>
      <c r="K135" s="243"/>
      <c r="L135" s="243"/>
      <c r="M135" s="243"/>
      <c r="N135" s="241"/>
      <c r="O135" s="244"/>
      <c r="P135" s="244"/>
      <c r="Q135" s="244"/>
    </row>
    <row r="136" spans="1:17" ht="40.5" customHeight="1" hidden="1">
      <c r="A136" s="1"/>
      <c r="B136" s="1"/>
      <c r="C136" s="32"/>
      <c r="D136" s="240"/>
      <c r="E136" s="240"/>
      <c r="F136" s="240"/>
      <c r="G136" s="241"/>
      <c r="H136" s="241"/>
      <c r="I136" s="242"/>
      <c r="J136" s="241"/>
      <c r="K136" s="243"/>
      <c r="L136" s="243"/>
      <c r="M136" s="243"/>
      <c r="N136" s="241"/>
      <c r="O136" s="244"/>
      <c r="P136" s="244"/>
      <c r="Q136" s="244"/>
    </row>
    <row r="137" spans="1:17" ht="40.5" customHeight="1" hidden="1">
      <c r="A137" s="1"/>
      <c r="B137" s="1"/>
      <c r="C137" s="32"/>
      <c r="D137" s="240"/>
      <c r="E137" s="240"/>
      <c r="F137" s="240"/>
      <c r="G137" s="241"/>
      <c r="H137" s="241"/>
      <c r="I137" s="242"/>
      <c r="J137" s="241"/>
      <c r="K137" s="243"/>
      <c r="L137" s="243"/>
      <c r="M137" s="243"/>
      <c r="N137" s="241"/>
      <c r="O137" s="244"/>
      <c r="P137" s="244"/>
      <c r="Q137" s="244"/>
    </row>
    <row r="138" spans="1:17" ht="40.5" customHeight="1" hidden="1">
      <c r="A138" s="1"/>
      <c r="B138" s="1"/>
      <c r="C138" s="32"/>
      <c r="D138" s="240"/>
      <c r="E138" s="240"/>
      <c r="F138" s="240"/>
      <c r="G138" s="241"/>
      <c r="H138" s="241"/>
      <c r="I138" s="242"/>
      <c r="J138" s="241"/>
      <c r="K138" s="243"/>
      <c r="L138" s="243"/>
      <c r="M138" s="243"/>
      <c r="N138" s="241"/>
      <c r="O138" s="244"/>
      <c r="P138" s="244"/>
      <c r="Q138" s="244"/>
    </row>
    <row r="139" spans="1:17" ht="40.5" customHeight="1" hidden="1">
      <c r="A139" s="1"/>
      <c r="B139" s="1"/>
      <c r="C139" s="32"/>
      <c r="D139" s="240"/>
      <c r="E139" s="240"/>
      <c r="F139" s="240"/>
      <c r="G139" s="241"/>
      <c r="H139" s="241"/>
      <c r="I139" s="242"/>
      <c r="J139" s="241"/>
      <c r="K139" s="243"/>
      <c r="L139" s="243"/>
      <c r="M139" s="243"/>
      <c r="N139" s="241"/>
      <c r="O139" s="244"/>
      <c r="P139" s="244"/>
      <c r="Q139" s="244"/>
    </row>
    <row r="140" spans="1:17" ht="40.5" customHeight="1" hidden="1">
      <c r="A140" s="1"/>
      <c r="B140" s="1"/>
      <c r="C140" s="32"/>
      <c r="D140" s="240"/>
      <c r="E140" s="240"/>
      <c r="F140" s="240"/>
      <c r="G140" s="241"/>
      <c r="H140" s="241"/>
      <c r="I140" s="242"/>
      <c r="J140" s="241"/>
      <c r="K140" s="243"/>
      <c r="L140" s="243"/>
      <c r="M140" s="243"/>
      <c r="N140" s="241"/>
      <c r="O140" s="244"/>
      <c r="P140" s="244"/>
      <c r="Q140" s="244"/>
    </row>
    <row r="141" spans="1:17" ht="40.5" customHeight="1" hidden="1">
      <c r="A141" s="1"/>
      <c r="B141" s="1"/>
      <c r="C141" s="32"/>
      <c r="D141" s="240"/>
      <c r="E141" s="240"/>
      <c r="F141" s="240"/>
      <c r="G141" s="241"/>
      <c r="H141" s="241"/>
      <c r="I141" s="242"/>
      <c r="J141" s="241"/>
      <c r="K141" s="243"/>
      <c r="L141" s="243"/>
      <c r="M141" s="243"/>
      <c r="N141" s="241"/>
      <c r="O141" s="244"/>
      <c r="P141" s="244"/>
      <c r="Q141" s="244"/>
    </row>
    <row r="142" spans="1:17" ht="40.5" customHeight="1" hidden="1">
      <c r="A142" s="1"/>
      <c r="B142" s="1"/>
      <c r="C142" s="32"/>
      <c r="D142" s="240"/>
      <c r="E142" s="240"/>
      <c r="F142" s="240"/>
      <c r="G142" s="241"/>
      <c r="H142" s="241"/>
      <c r="I142" s="242"/>
      <c r="J142" s="241"/>
      <c r="K142" s="243"/>
      <c r="L142" s="243"/>
      <c r="M142" s="243"/>
      <c r="N142" s="241"/>
      <c r="O142" s="244"/>
      <c r="P142" s="244"/>
      <c r="Q142" s="244"/>
    </row>
    <row r="143" spans="1:17" ht="40.5" customHeight="1" hidden="1">
      <c r="A143" s="1"/>
      <c r="B143" s="1"/>
      <c r="C143" s="32"/>
      <c r="D143" s="240"/>
      <c r="E143" s="240"/>
      <c r="F143" s="240"/>
      <c r="G143" s="241"/>
      <c r="H143" s="241"/>
      <c r="I143" s="242"/>
      <c r="J143" s="241"/>
      <c r="K143" s="243"/>
      <c r="L143" s="243"/>
      <c r="M143" s="243"/>
      <c r="N143" s="241"/>
      <c r="O143" s="244"/>
      <c r="P143" s="244"/>
      <c r="Q143" s="244"/>
    </row>
    <row r="144" spans="1:17" ht="40.5" customHeight="1" hidden="1">
      <c r="A144" s="1"/>
      <c r="B144" s="1"/>
      <c r="C144" s="32"/>
      <c r="D144" s="240"/>
      <c r="E144" s="240"/>
      <c r="F144" s="240"/>
      <c r="G144" s="241"/>
      <c r="H144" s="241"/>
      <c r="I144" s="242"/>
      <c r="J144" s="241"/>
      <c r="K144" s="243"/>
      <c r="L144" s="243"/>
      <c r="M144" s="243"/>
      <c r="N144" s="241"/>
      <c r="O144" s="244"/>
      <c r="P144" s="244"/>
      <c r="Q144" s="244"/>
    </row>
    <row r="145" spans="1:17" ht="40.5" customHeight="1" hidden="1">
      <c r="A145" s="1"/>
      <c r="B145" s="1"/>
      <c r="C145" s="32"/>
      <c r="D145" s="240"/>
      <c r="E145" s="240"/>
      <c r="F145" s="240"/>
      <c r="G145" s="241"/>
      <c r="H145" s="241"/>
      <c r="I145" s="242"/>
      <c r="J145" s="241"/>
      <c r="K145" s="243"/>
      <c r="L145" s="243"/>
      <c r="M145" s="243"/>
      <c r="N145" s="241"/>
      <c r="O145" s="244"/>
      <c r="P145" s="244"/>
      <c r="Q145" s="244"/>
    </row>
    <row r="146" spans="1:17" ht="40.5" customHeight="1" hidden="1">
      <c r="A146" s="1"/>
      <c r="B146" s="1"/>
      <c r="C146" s="32"/>
      <c r="D146" s="240"/>
      <c r="E146" s="240"/>
      <c r="F146" s="240"/>
      <c r="G146" s="241"/>
      <c r="H146" s="241"/>
      <c r="I146" s="242"/>
      <c r="J146" s="241"/>
      <c r="K146" s="243"/>
      <c r="L146" s="243"/>
      <c r="M146" s="243"/>
      <c r="N146" s="241"/>
      <c r="O146" s="244"/>
      <c r="P146" s="244"/>
      <c r="Q146" s="244"/>
    </row>
    <row r="147" spans="1:17" ht="40.5" customHeight="1" hidden="1">
      <c r="A147" s="1"/>
      <c r="B147" s="1"/>
      <c r="C147" s="32"/>
      <c r="D147" s="240"/>
      <c r="E147" s="240"/>
      <c r="F147" s="240"/>
      <c r="G147" s="241"/>
      <c r="H147" s="241"/>
      <c r="I147" s="242"/>
      <c r="J147" s="241"/>
      <c r="K147" s="243"/>
      <c r="L147" s="243"/>
      <c r="M147" s="243"/>
      <c r="N147" s="241"/>
      <c r="O147" s="244"/>
      <c r="P147" s="244"/>
      <c r="Q147" s="244"/>
    </row>
    <row r="148" spans="1:17" ht="40.5" customHeight="1" hidden="1">
      <c r="A148" s="1"/>
      <c r="B148" s="1"/>
      <c r="C148" s="32"/>
      <c r="D148" s="240"/>
      <c r="E148" s="240"/>
      <c r="F148" s="240"/>
      <c r="G148" s="241"/>
      <c r="H148" s="241"/>
      <c r="I148" s="242"/>
      <c r="J148" s="241"/>
      <c r="K148" s="243"/>
      <c r="L148" s="243"/>
      <c r="M148" s="243"/>
      <c r="N148" s="241"/>
      <c r="O148" s="244"/>
      <c r="P148" s="244"/>
      <c r="Q148" s="244"/>
    </row>
    <row r="149" spans="1:17" ht="40.5" customHeight="1" hidden="1">
      <c r="A149" s="1"/>
      <c r="B149" s="1"/>
      <c r="C149" s="32"/>
      <c r="D149" s="240"/>
      <c r="E149" s="240"/>
      <c r="F149" s="240"/>
      <c r="G149" s="241"/>
      <c r="H149" s="241"/>
      <c r="I149" s="242"/>
      <c r="J149" s="241"/>
      <c r="K149" s="243"/>
      <c r="L149" s="243"/>
      <c r="M149" s="243"/>
      <c r="N149" s="241"/>
      <c r="O149" s="244"/>
      <c r="P149" s="244"/>
      <c r="Q149" s="244"/>
    </row>
    <row r="150" spans="1:17" ht="40.5" customHeight="1" hidden="1">
      <c r="A150" s="1"/>
      <c r="B150" s="1"/>
      <c r="C150" s="32"/>
      <c r="D150" s="240"/>
      <c r="E150" s="240"/>
      <c r="F150" s="240"/>
      <c r="G150" s="241"/>
      <c r="H150" s="241"/>
      <c r="I150" s="242"/>
      <c r="J150" s="241"/>
      <c r="K150" s="243"/>
      <c r="L150" s="243"/>
      <c r="M150" s="243"/>
      <c r="N150" s="241"/>
      <c r="O150" s="244"/>
      <c r="P150" s="244"/>
      <c r="Q150" s="244"/>
    </row>
    <row r="151" spans="1:17" ht="40.5" customHeight="1" hidden="1">
      <c r="A151" s="1"/>
      <c r="B151" s="1"/>
      <c r="C151" s="32"/>
      <c r="D151" s="240"/>
      <c r="E151" s="240"/>
      <c r="F151" s="240"/>
      <c r="G151" s="241"/>
      <c r="H151" s="241"/>
      <c r="I151" s="242"/>
      <c r="J151" s="241"/>
      <c r="K151" s="243"/>
      <c r="L151" s="243"/>
      <c r="M151" s="243"/>
      <c r="N151" s="241"/>
      <c r="O151" s="244"/>
      <c r="P151" s="244"/>
      <c r="Q151" s="244"/>
    </row>
    <row r="152" spans="1:17" ht="40.5" customHeight="1" hidden="1">
      <c r="A152" s="1"/>
      <c r="B152" s="1"/>
      <c r="C152" s="32"/>
      <c r="D152" s="240"/>
      <c r="E152" s="240"/>
      <c r="F152" s="240"/>
      <c r="G152" s="241"/>
      <c r="H152" s="241"/>
      <c r="I152" s="242"/>
      <c r="J152" s="241"/>
      <c r="K152" s="243"/>
      <c r="L152" s="243"/>
      <c r="M152" s="243"/>
      <c r="N152" s="241"/>
      <c r="O152" s="244"/>
      <c r="P152" s="244"/>
      <c r="Q152" s="244"/>
    </row>
    <row r="153" spans="1:17" ht="40.5" customHeight="1" hidden="1">
      <c r="A153" s="1"/>
      <c r="B153" s="1"/>
      <c r="C153" s="32"/>
      <c r="D153" s="240"/>
      <c r="E153" s="240"/>
      <c r="F153" s="240"/>
      <c r="G153" s="241"/>
      <c r="H153" s="241"/>
      <c r="I153" s="242"/>
      <c r="J153" s="241"/>
      <c r="K153" s="243"/>
      <c r="L153" s="243"/>
      <c r="M153" s="243"/>
      <c r="N153" s="241"/>
      <c r="O153" s="244"/>
      <c r="P153" s="244"/>
      <c r="Q153" s="244"/>
    </row>
    <row r="154" spans="1:17" ht="40.5" customHeight="1" hidden="1">
      <c r="A154" s="1"/>
      <c r="B154" s="1"/>
      <c r="C154" s="32"/>
      <c r="D154" s="240"/>
      <c r="E154" s="240"/>
      <c r="F154" s="240"/>
      <c r="G154" s="241"/>
      <c r="H154" s="241"/>
      <c r="I154" s="242"/>
      <c r="J154" s="241"/>
      <c r="K154" s="243"/>
      <c r="L154" s="243"/>
      <c r="M154" s="243"/>
      <c r="N154" s="241"/>
      <c r="O154" s="244"/>
      <c r="P154" s="244"/>
      <c r="Q154" s="244"/>
    </row>
    <row r="155" spans="1:17" ht="40.5" customHeight="1" hidden="1">
      <c r="A155" s="1"/>
      <c r="B155" s="1"/>
      <c r="C155" s="32"/>
      <c r="D155" s="240"/>
      <c r="E155" s="240"/>
      <c r="F155" s="240"/>
      <c r="G155" s="241"/>
      <c r="H155" s="241"/>
      <c r="I155" s="242"/>
      <c r="J155" s="241"/>
      <c r="K155" s="243"/>
      <c r="L155" s="243"/>
      <c r="M155" s="243"/>
      <c r="N155" s="241"/>
      <c r="O155" s="244"/>
      <c r="P155" s="244"/>
      <c r="Q155" s="244"/>
    </row>
    <row r="156" spans="1:17" ht="40.5" customHeight="1" hidden="1">
      <c r="A156" s="1"/>
      <c r="B156" s="1"/>
      <c r="C156" s="32"/>
      <c r="D156" s="240"/>
      <c r="E156" s="240"/>
      <c r="F156" s="240"/>
      <c r="G156" s="241"/>
      <c r="H156" s="241"/>
      <c r="I156" s="242"/>
      <c r="J156" s="241"/>
      <c r="K156" s="243"/>
      <c r="L156" s="243"/>
      <c r="M156" s="243"/>
      <c r="N156" s="241"/>
      <c r="O156" s="244"/>
      <c r="P156" s="244"/>
      <c r="Q156" s="244"/>
    </row>
    <row r="157" spans="1:17" ht="40.5" customHeight="1" hidden="1">
      <c r="A157" s="1"/>
      <c r="B157" s="1"/>
      <c r="C157" s="32"/>
      <c r="D157" s="240"/>
      <c r="E157" s="240"/>
      <c r="F157" s="240"/>
      <c r="G157" s="241"/>
      <c r="H157" s="241"/>
      <c r="I157" s="242"/>
      <c r="J157" s="241"/>
      <c r="K157" s="243"/>
      <c r="L157" s="243"/>
      <c r="M157" s="243"/>
      <c r="N157" s="241"/>
      <c r="O157" s="244"/>
      <c r="P157" s="244"/>
      <c r="Q157" s="244"/>
    </row>
    <row r="158" spans="1:17" ht="40.5" customHeight="1" hidden="1">
      <c r="A158" s="1"/>
      <c r="B158" s="1"/>
      <c r="C158" s="32"/>
      <c r="D158" s="240"/>
      <c r="E158" s="240"/>
      <c r="F158" s="240"/>
      <c r="G158" s="241"/>
      <c r="H158" s="241"/>
      <c r="I158" s="242"/>
      <c r="J158" s="241"/>
      <c r="K158" s="243"/>
      <c r="L158" s="243"/>
      <c r="M158" s="243"/>
      <c r="N158" s="241"/>
      <c r="O158" s="244"/>
      <c r="P158" s="244"/>
      <c r="Q158" s="244"/>
    </row>
    <row r="159" spans="1:17" ht="40.5" customHeight="1" hidden="1">
      <c r="A159" s="1"/>
      <c r="B159" s="1"/>
      <c r="C159" s="32"/>
      <c r="D159" s="240"/>
      <c r="E159" s="240"/>
      <c r="F159" s="240"/>
      <c r="G159" s="241"/>
      <c r="H159" s="241"/>
      <c r="I159" s="242"/>
      <c r="J159" s="241"/>
      <c r="K159" s="243"/>
      <c r="L159" s="243"/>
      <c r="M159" s="243"/>
      <c r="N159" s="241"/>
      <c r="O159" s="244"/>
      <c r="P159" s="244"/>
      <c r="Q159" s="244"/>
    </row>
    <row r="160" spans="1:17" ht="40.5" customHeight="1" hidden="1">
      <c r="A160" s="1"/>
      <c r="B160" s="1"/>
      <c r="C160" s="32"/>
      <c r="D160" s="240"/>
      <c r="E160" s="240"/>
      <c r="F160" s="240"/>
      <c r="G160" s="241"/>
      <c r="H160" s="241"/>
      <c r="I160" s="242"/>
      <c r="J160" s="241"/>
      <c r="K160" s="243"/>
      <c r="L160" s="243"/>
      <c r="M160" s="243"/>
      <c r="N160" s="241"/>
      <c r="O160" s="244"/>
      <c r="P160" s="244"/>
      <c r="Q160" s="244"/>
    </row>
    <row r="161" spans="1:17" ht="40.5" customHeight="1" hidden="1">
      <c r="A161" s="1"/>
      <c r="B161" s="1"/>
      <c r="C161" s="32"/>
      <c r="D161" s="240"/>
      <c r="E161" s="240"/>
      <c r="F161" s="240"/>
      <c r="G161" s="241"/>
      <c r="H161" s="241"/>
      <c r="I161" s="242"/>
      <c r="J161" s="241"/>
      <c r="K161" s="243"/>
      <c r="L161" s="243"/>
      <c r="M161" s="243"/>
      <c r="N161" s="241"/>
      <c r="O161" s="244"/>
      <c r="P161" s="244"/>
      <c r="Q161" s="244"/>
    </row>
    <row r="162" spans="1:17" ht="40.5" customHeight="1" hidden="1">
      <c r="A162" s="1"/>
      <c r="B162" s="1"/>
      <c r="C162" s="32"/>
      <c r="D162" s="240"/>
      <c r="E162" s="240"/>
      <c r="F162" s="240"/>
      <c r="G162" s="241"/>
      <c r="H162" s="241"/>
      <c r="I162" s="242"/>
      <c r="J162" s="241"/>
      <c r="K162" s="243"/>
      <c r="L162" s="243"/>
      <c r="M162" s="243"/>
      <c r="N162" s="241"/>
      <c r="O162" s="244"/>
      <c r="P162" s="244"/>
      <c r="Q162" s="244"/>
    </row>
    <row r="163" spans="1:17" ht="40.5" customHeight="1" hidden="1">
      <c r="A163" s="1"/>
      <c r="B163" s="1"/>
      <c r="C163" s="32"/>
      <c r="D163" s="240"/>
      <c r="E163" s="240"/>
      <c r="F163" s="240"/>
      <c r="G163" s="241"/>
      <c r="H163" s="241"/>
      <c r="I163" s="242"/>
      <c r="J163" s="241"/>
      <c r="K163" s="243"/>
      <c r="L163" s="243"/>
      <c r="M163" s="243"/>
      <c r="N163" s="241"/>
      <c r="O163" s="244"/>
      <c r="P163" s="244"/>
      <c r="Q163" s="244"/>
    </row>
    <row r="164" spans="1:17" ht="40.5" customHeight="1" hidden="1">
      <c r="A164" s="1"/>
      <c r="B164" s="1"/>
      <c r="C164" s="32"/>
      <c r="D164" s="240"/>
      <c r="E164" s="240"/>
      <c r="F164" s="240"/>
      <c r="G164" s="241"/>
      <c r="H164" s="241"/>
      <c r="I164" s="242"/>
      <c r="J164" s="241"/>
      <c r="K164" s="243"/>
      <c r="L164" s="243"/>
      <c r="M164" s="243"/>
      <c r="N164" s="241"/>
      <c r="O164" s="244"/>
      <c r="P164" s="244"/>
      <c r="Q164" s="244"/>
    </row>
    <row r="165" spans="1:17" ht="40.5" customHeight="1" hidden="1">
      <c r="A165" s="1"/>
      <c r="B165" s="1"/>
      <c r="C165" s="32"/>
      <c r="D165" s="240"/>
      <c r="E165" s="240"/>
      <c r="F165" s="240"/>
      <c r="G165" s="241"/>
      <c r="H165" s="241"/>
      <c r="I165" s="242"/>
      <c r="J165" s="241"/>
      <c r="K165" s="243"/>
      <c r="L165" s="243"/>
      <c r="M165" s="243"/>
      <c r="N165" s="241"/>
      <c r="O165" s="244"/>
      <c r="P165" s="244"/>
      <c r="Q165" s="244"/>
    </row>
    <row r="166" spans="1:17" ht="40.5" customHeight="1" hidden="1">
      <c r="A166" s="1"/>
      <c r="B166" s="1"/>
      <c r="C166" s="32"/>
      <c r="D166" s="240"/>
      <c r="E166" s="240"/>
      <c r="F166" s="240"/>
      <c r="G166" s="241"/>
      <c r="H166" s="241"/>
      <c r="I166" s="242"/>
      <c r="J166" s="241"/>
      <c r="K166" s="243"/>
      <c r="L166" s="243"/>
      <c r="M166" s="243"/>
      <c r="N166" s="241"/>
      <c r="O166" s="244"/>
      <c r="P166" s="244"/>
      <c r="Q166" s="244"/>
    </row>
    <row r="167" spans="1:17" ht="40.5" customHeight="1" hidden="1">
      <c r="A167" s="1"/>
      <c r="B167" s="1"/>
      <c r="C167" s="32"/>
      <c r="D167" s="240"/>
      <c r="E167" s="240"/>
      <c r="F167" s="240"/>
      <c r="G167" s="241"/>
      <c r="H167" s="241"/>
      <c r="I167" s="242"/>
      <c r="J167" s="241"/>
      <c r="K167" s="243"/>
      <c r="L167" s="243"/>
      <c r="M167" s="243"/>
      <c r="N167" s="241"/>
      <c r="O167" s="244"/>
      <c r="P167" s="244"/>
      <c r="Q167" s="244"/>
    </row>
    <row r="168" spans="1:17" ht="40.5" customHeight="1" hidden="1">
      <c r="A168" s="1"/>
      <c r="B168" s="1"/>
      <c r="C168" s="32"/>
      <c r="D168" s="240"/>
      <c r="E168" s="240"/>
      <c r="F168" s="240"/>
      <c r="G168" s="241"/>
      <c r="H168" s="241"/>
      <c r="I168" s="242"/>
      <c r="J168" s="241"/>
      <c r="K168" s="243"/>
      <c r="L168" s="243"/>
      <c r="M168" s="243"/>
      <c r="N168" s="241"/>
      <c r="O168" s="244"/>
      <c r="P168" s="244"/>
      <c r="Q168" s="244"/>
    </row>
    <row r="169" spans="1:17" ht="40.5" customHeight="1" hidden="1">
      <c r="A169" s="1"/>
      <c r="B169" s="1"/>
      <c r="C169" s="32"/>
      <c r="D169" s="240"/>
      <c r="E169" s="240"/>
      <c r="F169" s="240"/>
      <c r="G169" s="241"/>
      <c r="H169" s="241"/>
      <c r="I169" s="242"/>
      <c r="J169" s="241"/>
      <c r="K169" s="243"/>
      <c r="L169" s="243"/>
      <c r="M169" s="243"/>
      <c r="N169" s="241"/>
      <c r="O169" s="244"/>
      <c r="P169" s="244"/>
      <c r="Q169" s="244"/>
    </row>
    <row r="170" spans="1:17" ht="40.5" customHeight="1" hidden="1">
      <c r="A170" s="1"/>
      <c r="B170" s="1"/>
      <c r="C170" s="32"/>
      <c r="D170" s="240"/>
      <c r="E170" s="240"/>
      <c r="F170" s="240"/>
      <c r="G170" s="241"/>
      <c r="H170" s="241"/>
      <c r="I170" s="242"/>
      <c r="J170" s="241"/>
      <c r="K170" s="243"/>
      <c r="L170" s="243"/>
      <c r="M170" s="243"/>
      <c r="N170" s="241"/>
      <c r="O170" s="244"/>
      <c r="P170" s="244"/>
      <c r="Q170" s="244"/>
    </row>
    <row r="171" spans="1:17" ht="40.5" customHeight="1" hidden="1">
      <c r="A171" s="1"/>
      <c r="B171" s="1"/>
      <c r="C171" s="32"/>
      <c r="D171" s="240"/>
      <c r="E171" s="240"/>
      <c r="F171" s="240"/>
      <c r="G171" s="241"/>
      <c r="H171" s="241"/>
      <c r="I171" s="242"/>
      <c r="J171" s="241"/>
      <c r="K171" s="243"/>
      <c r="L171" s="243"/>
      <c r="M171" s="243"/>
      <c r="N171" s="241"/>
      <c r="O171" s="244"/>
      <c r="P171" s="244"/>
      <c r="Q171" s="244"/>
    </row>
    <row r="172" spans="1:17" ht="40.5" customHeight="1" hidden="1">
      <c r="A172" s="1"/>
      <c r="B172" s="1"/>
      <c r="C172" s="32"/>
      <c r="D172" s="240"/>
      <c r="E172" s="240"/>
      <c r="F172" s="240"/>
      <c r="G172" s="241"/>
      <c r="H172" s="241"/>
      <c r="I172" s="242"/>
      <c r="J172" s="241"/>
      <c r="K172" s="243"/>
      <c r="L172" s="243"/>
      <c r="M172" s="243"/>
      <c r="N172" s="241"/>
      <c r="O172" s="244"/>
      <c r="P172" s="244"/>
      <c r="Q172" s="244"/>
    </row>
    <row r="173" spans="1:17" ht="40.5" customHeight="1" hidden="1">
      <c r="A173" s="1"/>
      <c r="B173" s="1"/>
      <c r="C173" s="32"/>
      <c r="D173" s="240"/>
      <c r="E173" s="240"/>
      <c r="F173" s="240"/>
      <c r="G173" s="241"/>
      <c r="H173" s="241"/>
      <c r="I173" s="242"/>
      <c r="J173" s="241"/>
      <c r="K173" s="243"/>
      <c r="L173" s="243"/>
      <c r="M173" s="243"/>
      <c r="N173" s="241"/>
      <c r="O173" s="244"/>
      <c r="P173" s="244"/>
      <c r="Q173" s="244"/>
    </row>
    <row r="174" spans="1:17" ht="40.5" customHeight="1" hidden="1">
      <c r="A174" s="1"/>
      <c r="B174" s="1"/>
      <c r="C174" s="32"/>
      <c r="D174" s="240"/>
      <c r="E174" s="240"/>
      <c r="F174" s="240"/>
      <c r="G174" s="241"/>
      <c r="H174" s="241"/>
      <c r="I174" s="242"/>
      <c r="J174" s="241"/>
      <c r="K174" s="243"/>
      <c r="L174" s="243"/>
      <c r="M174" s="243"/>
      <c r="N174" s="241"/>
      <c r="O174" s="244"/>
      <c r="P174" s="244"/>
      <c r="Q174" s="244"/>
    </row>
    <row r="175" spans="1:17" ht="40.5" customHeight="1" hidden="1">
      <c r="A175" s="1"/>
      <c r="B175" s="1"/>
      <c r="C175" s="32"/>
      <c r="D175" s="240"/>
      <c r="E175" s="240"/>
      <c r="F175" s="240"/>
      <c r="G175" s="241"/>
      <c r="H175" s="241"/>
      <c r="I175" s="242"/>
      <c r="J175" s="241"/>
      <c r="K175" s="243"/>
      <c r="L175" s="243"/>
      <c r="M175" s="243"/>
      <c r="N175" s="241"/>
      <c r="O175" s="244"/>
      <c r="P175" s="244"/>
      <c r="Q175" s="244"/>
    </row>
    <row r="176" spans="1:17" ht="40.5" customHeight="1" hidden="1">
      <c r="A176" s="1"/>
      <c r="B176" s="1"/>
      <c r="C176" s="32"/>
      <c r="D176" s="240"/>
      <c r="E176" s="240"/>
      <c r="F176" s="240"/>
      <c r="G176" s="241"/>
      <c r="H176" s="241"/>
      <c r="I176" s="242"/>
      <c r="J176" s="241"/>
      <c r="K176" s="243"/>
      <c r="L176" s="243"/>
      <c r="M176" s="243"/>
      <c r="N176" s="241"/>
      <c r="O176" s="244"/>
      <c r="P176" s="244"/>
      <c r="Q176" s="244"/>
    </row>
    <row r="177" spans="1:17" ht="40.5" customHeight="1" hidden="1">
      <c r="A177" s="1"/>
      <c r="B177" s="1"/>
      <c r="C177" s="32"/>
      <c r="D177" s="240"/>
      <c r="E177" s="240"/>
      <c r="F177" s="240"/>
      <c r="G177" s="241"/>
      <c r="H177" s="241"/>
      <c r="I177" s="242"/>
      <c r="J177" s="241"/>
      <c r="K177" s="243"/>
      <c r="L177" s="243"/>
      <c r="M177" s="243"/>
      <c r="N177" s="241"/>
      <c r="O177" s="244"/>
      <c r="P177" s="244"/>
      <c r="Q177" s="244"/>
    </row>
    <row r="178" spans="1:17" ht="40.5" customHeight="1" hidden="1">
      <c r="A178" s="1"/>
      <c r="B178" s="1"/>
      <c r="C178" s="32"/>
      <c r="D178" s="240"/>
      <c r="E178" s="240"/>
      <c r="F178" s="240"/>
      <c r="G178" s="241"/>
      <c r="H178" s="241"/>
      <c r="I178" s="242"/>
      <c r="J178" s="241"/>
      <c r="K178" s="243"/>
      <c r="L178" s="243"/>
      <c r="M178" s="243"/>
      <c r="N178" s="241"/>
      <c r="O178" s="244"/>
      <c r="P178" s="244"/>
      <c r="Q178" s="244"/>
    </row>
    <row r="179" spans="1:17" ht="40.5" customHeight="1" hidden="1">
      <c r="A179" s="1"/>
      <c r="B179" s="1"/>
      <c r="C179" s="32"/>
      <c r="D179" s="240"/>
      <c r="E179" s="240"/>
      <c r="F179" s="240"/>
      <c r="G179" s="241"/>
      <c r="H179" s="241"/>
      <c r="I179" s="242"/>
      <c r="J179" s="241"/>
      <c r="K179" s="243"/>
      <c r="L179" s="243"/>
      <c r="M179" s="243"/>
      <c r="N179" s="241"/>
      <c r="O179" s="244"/>
      <c r="P179" s="244"/>
      <c r="Q179" s="244"/>
    </row>
    <row r="180" spans="1:17" ht="40.5" customHeight="1" hidden="1">
      <c r="A180" s="1"/>
      <c r="B180" s="1"/>
      <c r="C180" s="32"/>
      <c r="D180" s="240"/>
      <c r="E180" s="240"/>
      <c r="F180" s="240"/>
      <c r="G180" s="241"/>
      <c r="H180" s="241"/>
      <c r="I180" s="242"/>
      <c r="J180" s="241"/>
      <c r="K180" s="243"/>
      <c r="L180" s="243"/>
      <c r="M180" s="243"/>
      <c r="N180" s="241"/>
      <c r="O180" s="244"/>
      <c r="P180" s="244"/>
      <c r="Q180" s="244"/>
    </row>
    <row r="181" spans="1:17" ht="40.5" customHeight="1" hidden="1">
      <c r="A181" s="1"/>
      <c r="B181" s="1"/>
      <c r="C181" s="32"/>
      <c r="D181" s="240"/>
      <c r="E181" s="240"/>
      <c r="F181" s="240"/>
      <c r="G181" s="241"/>
      <c r="H181" s="241"/>
      <c r="I181" s="242"/>
      <c r="J181" s="241"/>
      <c r="K181" s="243"/>
      <c r="L181" s="243"/>
      <c r="M181" s="243"/>
      <c r="N181" s="241"/>
      <c r="O181" s="244"/>
      <c r="P181" s="244"/>
      <c r="Q181" s="244"/>
    </row>
    <row r="182" spans="1:17" ht="40.5" customHeight="1" hidden="1">
      <c r="A182" s="1"/>
      <c r="B182" s="1"/>
      <c r="C182" s="32"/>
      <c r="D182" s="240"/>
      <c r="E182" s="240"/>
      <c r="F182" s="240"/>
      <c r="G182" s="241"/>
      <c r="H182" s="241"/>
      <c r="I182" s="242"/>
      <c r="J182" s="241"/>
      <c r="K182" s="243"/>
      <c r="L182" s="243"/>
      <c r="M182" s="243"/>
      <c r="N182" s="241"/>
      <c r="O182" s="244"/>
      <c r="P182" s="244"/>
      <c r="Q182" s="244"/>
    </row>
    <row r="183" spans="1:17" ht="40.5" customHeight="1" hidden="1">
      <c r="A183" s="1"/>
      <c r="B183" s="1"/>
      <c r="C183" s="32"/>
      <c r="D183" s="240"/>
      <c r="E183" s="240"/>
      <c r="F183" s="240"/>
      <c r="G183" s="241"/>
      <c r="H183" s="241"/>
      <c r="I183" s="242"/>
      <c r="J183" s="241"/>
      <c r="K183" s="243"/>
      <c r="L183" s="243"/>
      <c r="M183" s="243"/>
      <c r="N183" s="241"/>
      <c r="O183" s="244"/>
      <c r="P183" s="244"/>
      <c r="Q183" s="244"/>
    </row>
    <row r="184" spans="4:5" s="52" customFormat="1" ht="18" customHeight="1">
      <c r="D184" s="53" t="s">
        <v>64</v>
      </c>
      <c r="E184" s="52" t="s">
        <v>187</v>
      </c>
    </row>
    <row r="185" spans="4:5" ht="33.75" customHeight="1" hidden="1">
      <c r="D185" s="34"/>
      <c r="E185" s="11"/>
    </row>
    <row r="186" spans="3:17" ht="16.5" customHeight="1" hidden="1">
      <c r="C186" s="321" t="s">
        <v>145</v>
      </c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</row>
    <row r="187" spans="1:17" ht="12.75" hidden="1">
      <c r="A187" s="1"/>
      <c r="B187" s="1"/>
      <c r="C187" s="323" t="s">
        <v>146</v>
      </c>
      <c r="D187" s="324"/>
      <c r="E187" s="324"/>
      <c r="F187" s="324"/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5"/>
    </row>
    <row r="188" spans="1:17" ht="16.5" customHeight="1" hidden="1">
      <c r="A188" s="1"/>
      <c r="B188" s="1"/>
      <c r="C188" s="104" t="s">
        <v>54</v>
      </c>
      <c r="D188" s="310" t="s">
        <v>53</v>
      </c>
      <c r="E188" s="310"/>
      <c r="F188" s="310"/>
      <c r="G188" s="105"/>
      <c r="H188" s="105"/>
      <c r="I188" s="106" t="s">
        <v>49</v>
      </c>
      <c r="J188" s="107"/>
      <c r="K188" s="107"/>
      <c r="L188" s="107"/>
      <c r="M188" s="107"/>
      <c r="N188" s="107"/>
      <c r="O188" s="108"/>
      <c r="P188" s="108"/>
      <c r="Q188" s="108"/>
    </row>
    <row r="189" spans="1:17" ht="39" customHeight="1" hidden="1">
      <c r="A189" s="1"/>
      <c r="B189" s="1"/>
      <c r="C189" s="120" t="s">
        <v>29</v>
      </c>
      <c r="D189" s="326" t="s">
        <v>194</v>
      </c>
      <c r="E189" s="327"/>
      <c r="F189" s="328"/>
      <c r="G189" s="105"/>
      <c r="H189" s="105">
        <v>1481</v>
      </c>
      <c r="I189" s="106">
        <v>1481</v>
      </c>
      <c r="J189" s="107"/>
      <c r="K189" s="107"/>
      <c r="L189" s="107"/>
      <c r="M189" s="107">
        <v>1481</v>
      </c>
      <c r="N189" s="107">
        <v>1481</v>
      </c>
      <c r="O189" s="202"/>
      <c r="P189" s="202">
        <f>N189-I189</f>
        <v>0</v>
      </c>
      <c r="Q189" s="202">
        <f>O189-J189</f>
        <v>0</v>
      </c>
    </row>
    <row r="190" spans="1:17" ht="21.75" customHeight="1" hidden="1">
      <c r="A190" s="1"/>
      <c r="B190" s="1"/>
      <c r="C190" s="201" t="s">
        <v>30</v>
      </c>
      <c r="D190" s="316" t="s">
        <v>195</v>
      </c>
      <c r="E190" s="316"/>
      <c r="F190" s="316"/>
      <c r="G190" s="105"/>
      <c r="H190" s="105">
        <v>1</v>
      </c>
      <c r="I190" s="106">
        <v>1</v>
      </c>
      <c r="J190" s="107"/>
      <c r="K190" s="107"/>
      <c r="L190" s="107"/>
      <c r="M190" s="107">
        <v>1</v>
      </c>
      <c r="N190" s="107">
        <v>1</v>
      </c>
      <c r="O190" s="202"/>
      <c r="P190" s="202">
        <f aca="true" t="shared" si="15" ref="P190:Q192">N190-I190</f>
        <v>0</v>
      </c>
      <c r="Q190" s="202">
        <f t="shared" si="15"/>
        <v>0</v>
      </c>
    </row>
    <row r="191" spans="1:17" ht="26.25" customHeight="1" hidden="1">
      <c r="A191" s="1"/>
      <c r="B191" s="1"/>
      <c r="C191" s="201" t="s">
        <v>148</v>
      </c>
      <c r="D191" s="311" t="s">
        <v>196</v>
      </c>
      <c r="E191" s="312"/>
      <c r="F191" s="313"/>
      <c r="G191" s="105"/>
      <c r="H191" s="105">
        <v>1</v>
      </c>
      <c r="I191" s="106">
        <v>1</v>
      </c>
      <c r="J191" s="107"/>
      <c r="K191" s="107"/>
      <c r="L191" s="107"/>
      <c r="M191" s="107">
        <v>1</v>
      </c>
      <c r="N191" s="107">
        <v>1</v>
      </c>
      <c r="O191" s="202"/>
      <c r="P191" s="202">
        <f t="shared" si="15"/>
        <v>0</v>
      </c>
      <c r="Q191" s="202">
        <f t="shared" si="15"/>
        <v>0</v>
      </c>
    </row>
    <row r="192" spans="1:17" ht="28.5" customHeight="1" hidden="1">
      <c r="A192" s="1"/>
      <c r="B192" s="1"/>
      <c r="C192" s="201" t="s">
        <v>149</v>
      </c>
      <c r="D192" s="316" t="s">
        <v>197</v>
      </c>
      <c r="E192" s="316"/>
      <c r="F192" s="316"/>
      <c r="G192" s="105"/>
      <c r="H192" s="105">
        <v>850</v>
      </c>
      <c r="I192" s="106">
        <v>850</v>
      </c>
      <c r="J192" s="107"/>
      <c r="K192" s="107"/>
      <c r="L192" s="107"/>
      <c r="M192" s="107">
        <v>850</v>
      </c>
      <c r="N192" s="107">
        <v>850</v>
      </c>
      <c r="O192" s="202"/>
      <c r="P192" s="202">
        <f t="shared" si="15"/>
        <v>0</v>
      </c>
      <c r="Q192" s="202">
        <f t="shared" si="15"/>
        <v>0</v>
      </c>
    </row>
    <row r="193" spans="1:24" ht="16.5" customHeight="1" hidden="1">
      <c r="A193" s="1"/>
      <c r="B193" s="1"/>
      <c r="C193" s="104"/>
      <c r="D193" s="310"/>
      <c r="E193" s="310"/>
      <c r="F193" s="310"/>
      <c r="G193" s="105"/>
      <c r="H193" s="105"/>
      <c r="I193" s="106"/>
      <c r="J193" s="107"/>
      <c r="K193" s="107"/>
      <c r="L193" s="107"/>
      <c r="M193" s="107"/>
      <c r="N193" s="107"/>
      <c r="O193" s="108"/>
      <c r="P193" s="108"/>
      <c r="Q193" s="108"/>
      <c r="W193" s="120" t="s">
        <v>30</v>
      </c>
      <c r="X193" s="199"/>
    </row>
    <row r="194" spans="1:24" ht="21" customHeight="1" hidden="1">
      <c r="A194" s="1"/>
      <c r="B194" s="1"/>
      <c r="C194" s="104" t="s">
        <v>150</v>
      </c>
      <c r="D194" s="316" t="s">
        <v>198</v>
      </c>
      <c r="E194" s="316"/>
      <c r="F194" s="316"/>
      <c r="G194" s="109"/>
      <c r="H194" s="117">
        <v>18</v>
      </c>
      <c r="I194" s="115">
        <f aca="true" t="shared" si="16" ref="I194:I202">H194</f>
        <v>18</v>
      </c>
      <c r="J194" s="118"/>
      <c r="K194" s="118"/>
      <c r="L194" s="118"/>
      <c r="M194" s="118">
        <v>18</v>
      </c>
      <c r="N194" s="118">
        <f>M194</f>
        <v>18</v>
      </c>
      <c r="O194" s="119"/>
      <c r="P194" s="119">
        <f>M194-H194</f>
        <v>0</v>
      </c>
      <c r="Q194" s="119">
        <f>N194-I194</f>
        <v>0</v>
      </c>
      <c r="W194" s="200" t="s">
        <v>148</v>
      </c>
      <c r="X194" s="199"/>
    </row>
    <row r="195" spans="1:24" ht="30.75" customHeight="1" hidden="1">
      <c r="A195" s="1"/>
      <c r="B195" s="1"/>
      <c r="C195" s="104" t="s">
        <v>151</v>
      </c>
      <c r="D195" s="317" t="s">
        <v>199</v>
      </c>
      <c r="E195" s="317"/>
      <c r="F195" s="317"/>
      <c r="G195" s="109"/>
      <c r="H195" s="117">
        <v>52</v>
      </c>
      <c r="I195" s="115">
        <f t="shared" si="16"/>
        <v>52</v>
      </c>
      <c r="J195" s="118"/>
      <c r="K195" s="118"/>
      <c r="L195" s="118"/>
      <c r="M195" s="118">
        <v>52</v>
      </c>
      <c r="N195" s="118">
        <f aca="true" t="shared" si="17" ref="N195:N202">M195</f>
        <v>52</v>
      </c>
      <c r="O195" s="119"/>
      <c r="P195" s="119">
        <f aca="true" t="shared" si="18" ref="P195:Q202">M195-H195</f>
        <v>0</v>
      </c>
      <c r="Q195" s="119">
        <f t="shared" si="18"/>
        <v>0</v>
      </c>
      <c r="W195" s="120" t="s">
        <v>149</v>
      </c>
      <c r="X195" s="199"/>
    </row>
    <row r="196" spans="1:17" ht="37.5" customHeight="1" hidden="1">
      <c r="A196" s="1"/>
      <c r="B196" s="1"/>
      <c r="C196" s="104" t="s">
        <v>152</v>
      </c>
      <c r="D196" s="317" t="s">
        <v>200</v>
      </c>
      <c r="E196" s="317"/>
      <c r="F196" s="317"/>
      <c r="G196" s="109"/>
      <c r="H196" s="111">
        <v>1</v>
      </c>
      <c r="I196" s="112">
        <v>1</v>
      </c>
      <c r="J196" s="113"/>
      <c r="K196" s="113"/>
      <c r="L196" s="113"/>
      <c r="M196" s="113">
        <v>2</v>
      </c>
      <c r="N196" s="113">
        <v>2</v>
      </c>
      <c r="O196" s="108"/>
      <c r="P196" s="110">
        <f aca="true" t="shared" si="19" ref="P196:Q199">M196-H196</f>
        <v>1</v>
      </c>
      <c r="Q196" s="110">
        <f t="shared" si="19"/>
        <v>1</v>
      </c>
    </row>
    <row r="197" spans="1:17" ht="42" customHeight="1" hidden="1">
      <c r="A197" s="1"/>
      <c r="B197" s="1"/>
      <c r="C197" s="104" t="s">
        <v>153</v>
      </c>
      <c r="D197" s="317" t="s">
        <v>201</v>
      </c>
      <c r="E197" s="317"/>
      <c r="F197" s="317"/>
      <c r="G197" s="109"/>
      <c r="H197" s="111">
        <v>4</v>
      </c>
      <c r="I197" s="112">
        <v>4</v>
      </c>
      <c r="J197" s="113"/>
      <c r="K197" s="113"/>
      <c r="L197" s="113"/>
      <c r="M197" s="113">
        <v>4</v>
      </c>
      <c r="N197" s="113">
        <v>4</v>
      </c>
      <c r="O197" s="108"/>
      <c r="P197" s="110">
        <f t="shared" si="19"/>
        <v>0</v>
      </c>
      <c r="Q197" s="110">
        <f t="shared" si="19"/>
        <v>0</v>
      </c>
    </row>
    <row r="198" spans="3:17" ht="39.75" customHeight="1" hidden="1">
      <c r="C198" s="104" t="s">
        <v>154</v>
      </c>
      <c r="D198" s="317" t="s">
        <v>202</v>
      </c>
      <c r="E198" s="317"/>
      <c r="F198" s="317"/>
      <c r="G198" s="109"/>
      <c r="H198" s="111">
        <v>1</v>
      </c>
      <c r="I198" s="112">
        <v>1</v>
      </c>
      <c r="J198" s="113"/>
      <c r="K198" s="113"/>
      <c r="L198" s="113"/>
      <c r="M198" s="113">
        <v>2</v>
      </c>
      <c r="N198" s="113">
        <v>2</v>
      </c>
      <c r="O198" s="108"/>
      <c r="P198" s="110">
        <f t="shared" si="19"/>
        <v>1</v>
      </c>
      <c r="Q198" s="110">
        <f t="shared" si="19"/>
        <v>1</v>
      </c>
    </row>
    <row r="199" spans="3:17" ht="41.25" customHeight="1" hidden="1">
      <c r="C199" s="104" t="s">
        <v>155</v>
      </c>
      <c r="D199" s="314" t="s">
        <v>203</v>
      </c>
      <c r="E199" s="315"/>
      <c r="F199" s="315"/>
      <c r="G199" s="109"/>
      <c r="H199" s="109">
        <v>4</v>
      </c>
      <c r="I199" s="109">
        <v>4</v>
      </c>
      <c r="J199" s="109"/>
      <c r="K199" s="109"/>
      <c r="L199" s="109"/>
      <c r="M199" s="109">
        <v>4</v>
      </c>
      <c r="N199" s="109">
        <v>4</v>
      </c>
      <c r="O199" s="109"/>
      <c r="P199" s="109">
        <f t="shared" si="19"/>
        <v>0</v>
      </c>
      <c r="Q199" s="109">
        <f t="shared" si="19"/>
        <v>0</v>
      </c>
    </row>
    <row r="200" spans="3:17" ht="33.75" customHeight="1" hidden="1">
      <c r="C200" s="104" t="s">
        <v>156</v>
      </c>
      <c r="D200" s="326" t="s">
        <v>204</v>
      </c>
      <c r="E200" s="327"/>
      <c r="F200" s="328"/>
      <c r="G200" s="109"/>
      <c r="H200" s="111">
        <v>185</v>
      </c>
      <c r="I200" s="112">
        <f t="shared" si="16"/>
        <v>185</v>
      </c>
      <c r="J200" s="113">
        <v>0</v>
      </c>
      <c r="K200" s="113"/>
      <c r="L200" s="113"/>
      <c r="M200" s="113">
        <v>0</v>
      </c>
      <c r="N200" s="113">
        <f t="shared" si="17"/>
        <v>0</v>
      </c>
      <c r="O200" s="108"/>
      <c r="P200" s="110">
        <f t="shared" si="18"/>
        <v>-185</v>
      </c>
      <c r="Q200" s="110">
        <f t="shared" si="18"/>
        <v>-185</v>
      </c>
    </row>
    <row r="201" spans="3:17" ht="33" customHeight="1" hidden="1">
      <c r="C201" s="104" t="s">
        <v>164</v>
      </c>
      <c r="D201" s="326" t="s">
        <v>205</v>
      </c>
      <c r="E201" s="327"/>
      <c r="F201" s="328"/>
      <c r="G201" s="109"/>
      <c r="H201" s="111">
        <v>12</v>
      </c>
      <c r="I201" s="112">
        <f t="shared" si="16"/>
        <v>12</v>
      </c>
      <c r="J201" s="113"/>
      <c r="K201" s="113"/>
      <c r="L201" s="113"/>
      <c r="M201" s="113">
        <v>0</v>
      </c>
      <c r="N201" s="113">
        <f t="shared" si="17"/>
        <v>0</v>
      </c>
      <c r="O201" s="108"/>
      <c r="P201" s="110">
        <f t="shared" si="18"/>
        <v>-12</v>
      </c>
      <c r="Q201" s="110">
        <f t="shared" si="18"/>
        <v>-12</v>
      </c>
    </row>
    <row r="202" spans="3:17" ht="36.75" customHeight="1" hidden="1">
      <c r="C202" s="104" t="s">
        <v>165</v>
      </c>
      <c r="D202" s="326" t="s">
        <v>206</v>
      </c>
      <c r="E202" s="327"/>
      <c r="F202" s="328"/>
      <c r="G202" s="109"/>
      <c r="H202" s="111">
        <v>1</v>
      </c>
      <c r="I202" s="112">
        <f t="shared" si="16"/>
        <v>1</v>
      </c>
      <c r="J202" s="113"/>
      <c r="K202" s="113"/>
      <c r="L202" s="113"/>
      <c r="M202" s="113">
        <v>0</v>
      </c>
      <c r="N202" s="113">
        <f t="shared" si="17"/>
        <v>0</v>
      </c>
      <c r="O202" s="108"/>
      <c r="P202" s="110">
        <f t="shared" si="18"/>
        <v>-1</v>
      </c>
      <c r="Q202" s="110">
        <f t="shared" si="18"/>
        <v>-1</v>
      </c>
    </row>
    <row r="203" spans="3:17" ht="25.5" customHeight="1" hidden="1">
      <c r="C203" s="116" t="s">
        <v>166</v>
      </c>
      <c r="D203" s="326" t="s">
        <v>207</v>
      </c>
      <c r="E203" s="327"/>
      <c r="F203" s="328"/>
      <c r="G203" s="109"/>
      <c r="H203" s="111">
        <v>11</v>
      </c>
      <c r="I203" s="112">
        <v>11</v>
      </c>
      <c r="J203" s="113"/>
      <c r="K203" s="113"/>
      <c r="L203" s="113"/>
      <c r="M203" s="113">
        <v>0</v>
      </c>
      <c r="N203" s="113">
        <f>M203</f>
        <v>0</v>
      </c>
      <c r="O203" s="108"/>
      <c r="P203" s="110">
        <f>M203-H203</f>
        <v>-11</v>
      </c>
      <c r="Q203" s="110">
        <f>N203-I203</f>
        <v>-11</v>
      </c>
    </row>
    <row r="204" spans="3:17" ht="40.5" customHeight="1" hidden="1">
      <c r="C204" s="116" t="s">
        <v>156</v>
      </c>
      <c r="D204" s="317"/>
      <c r="E204" s="317"/>
      <c r="F204" s="317"/>
      <c r="G204" s="109"/>
      <c r="H204" s="111"/>
      <c r="I204" s="112"/>
      <c r="J204" s="113"/>
      <c r="K204" s="113"/>
      <c r="L204" s="113"/>
      <c r="M204" s="113"/>
      <c r="N204" s="113"/>
      <c r="O204" s="108"/>
      <c r="P204" s="110"/>
      <c r="Q204" s="110"/>
    </row>
    <row r="205" spans="3:17" ht="53.25" customHeight="1" hidden="1">
      <c r="C205" s="371" t="s">
        <v>208</v>
      </c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3"/>
    </row>
    <row r="206" spans="3:17" ht="12.75" hidden="1">
      <c r="C206" s="104" t="s">
        <v>52</v>
      </c>
      <c r="D206" s="370" t="s">
        <v>51</v>
      </c>
      <c r="E206" s="370"/>
      <c r="F206" s="370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</row>
    <row r="207" spans="3:17" ht="15.75" hidden="1">
      <c r="C207" s="200" t="s">
        <v>43</v>
      </c>
      <c r="D207" s="304" t="s">
        <v>218</v>
      </c>
      <c r="E207" s="304"/>
      <c r="F207" s="304"/>
      <c r="G207" s="109"/>
      <c r="H207" s="109">
        <v>1</v>
      </c>
      <c r="I207" s="109">
        <v>1</v>
      </c>
      <c r="J207" s="109"/>
      <c r="K207" s="109"/>
      <c r="L207" s="109"/>
      <c r="M207" s="109">
        <v>1</v>
      </c>
      <c r="N207" s="109">
        <f>M207</f>
        <v>1</v>
      </c>
      <c r="O207" s="109"/>
      <c r="P207" s="109">
        <f>M207-H207</f>
        <v>0</v>
      </c>
      <c r="Q207" s="109">
        <f>P207</f>
        <v>0</v>
      </c>
    </row>
    <row r="208" spans="3:17" ht="23.25" customHeight="1" hidden="1">
      <c r="C208" s="200" t="s">
        <v>42</v>
      </c>
      <c r="D208" s="304" t="s">
        <v>211</v>
      </c>
      <c r="E208" s="304"/>
      <c r="F208" s="304"/>
      <c r="G208" s="109"/>
      <c r="H208" s="109">
        <v>1</v>
      </c>
      <c r="I208" s="109">
        <v>1</v>
      </c>
      <c r="J208" s="109"/>
      <c r="K208" s="109"/>
      <c r="L208" s="109"/>
      <c r="M208" s="109">
        <v>1</v>
      </c>
      <c r="N208" s="109">
        <f aca="true" t="shared" si="20" ref="N208:N216">M208</f>
        <v>1</v>
      </c>
      <c r="O208" s="109"/>
      <c r="P208" s="109">
        <f aca="true" t="shared" si="21" ref="P208:P216">M208-H208</f>
        <v>0</v>
      </c>
      <c r="Q208" s="109">
        <f aca="true" t="shared" si="22" ref="Q208:Q216">P208</f>
        <v>0</v>
      </c>
    </row>
    <row r="209" spans="3:24" ht="15.75" hidden="1">
      <c r="C209" s="200" t="s">
        <v>41</v>
      </c>
      <c r="D209" s="304" t="s">
        <v>217</v>
      </c>
      <c r="E209" s="304"/>
      <c r="F209" s="304"/>
      <c r="G209" s="109"/>
      <c r="H209" s="109">
        <v>850</v>
      </c>
      <c r="I209" s="109">
        <v>850</v>
      </c>
      <c r="J209" s="109"/>
      <c r="K209" s="109"/>
      <c r="L209" s="109"/>
      <c r="M209" s="109">
        <v>100</v>
      </c>
      <c r="N209" s="109">
        <f t="shared" si="20"/>
        <v>100</v>
      </c>
      <c r="O209" s="109"/>
      <c r="P209" s="109">
        <f t="shared" si="21"/>
        <v>-750</v>
      </c>
      <c r="Q209" s="109">
        <f t="shared" si="22"/>
        <v>-750</v>
      </c>
      <c r="T209" s="37"/>
      <c r="U209" s="37"/>
      <c r="V209" s="37"/>
      <c r="W209" s="37"/>
      <c r="X209" s="37"/>
    </row>
    <row r="210" spans="3:24" ht="37.5" customHeight="1" hidden="1">
      <c r="C210" s="200" t="s">
        <v>40</v>
      </c>
      <c r="D210" s="305" t="s">
        <v>216</v>
      </c>
      <c r="E210" s="305"/>
      <c r="F210" s="305"/>
      <c r="G210" s="109"/>
      <c r="H210" s="109">
        <v>1</v>
      </c>
      <c r="I210" s="109">
        <v>1</v>
      </c>
      <c r="J210" s="109"/>
      <c r="K210" s="109"/>
      <c r="L210" s="109"/>
      <c r="M210" s="109">
        <v>2</v>
      </c>
      <c r="N210" s="109">
        <f t="shared" si="20"/>
        <v>2</v>
      </c>
      <c r="O210" s="109"/>
      <c r="P210" s="109">
        <f t="shared" si="21"/>
        <v>1</v>
      </c>
      <c r="Q210" s="109">
        <f t="shared" si="22"/>
        <v>1</v>
      </c>
      <c r="T210" s="37"/>
      <c r="U210" s="204"/>
      <c r="V210" s="37"/>
      <c r="W210" s="37"/>
      <c r="X210" s="37"/>
    </row>
    <row r="211" spans="3:24" ht="37.5" customHeight="1" hidden="1">
      <c r="C211" s="200" t="s">
        <v>157</v>
      </c>
      <c r="D211" s="305" t="s">
        <v>215</v>
      </c>
      <c r="E211" s="305"/>
      <c r="F211" s="305"/>
      <c r="G211" s="109"/>
      <c r="H211" s="109">
        <v>4</v>
      </c>
      <c r="I211" s="109">
        <v>4</v>
      </c>
      <c r="J211" s="109"/>
      <c r="K211" s="109"/>
      <c r="L211" s="109"/>
      <c r="M211" s="109">
        <v>4</v>
      </c>
      <c r="N211" s="109">
        <f t="shared" si="20"/>
        <v>4</v>
      </c>
      <c r="O211" s="109"/>
      <c r="P211" s="109">
        <f t="shared" si="21"/>
        <v>0</v>
      </c>
      <c r="Q211" s="109">
        <f t="shared" si="22"/>
        <v>0</v>
      </c>
      <c r="T211" s="37"/>
      <c r="U211" s="204"/>
      <c r="V211" s="37"/>
      <c r="W211" s="37"/>
      <c r="X211" s="37"/>
    </row>
    <row r="212" spans="3:24" ht="27" customHeight="1" hidden="1">
      <c r="C212" s="200" t="s">
        <v>169</v>
      </c>
      <c r="D212" s="305" t="s">
        <v>214</v>
      </c>
      <c r="E212" s="305"/>
      <c r="F212" s="305"/>
      <c r="G212" s="109"/>
      <c r="H212" s="109">
        <v>1</v>
      </c>
      <c r="I212" s="109">
        <v>1</v>
      </c>
      <c r="J212" s="109"/>
      <c r="K212" s="109"/>
      <c r="L212" s="109"/>
      <c r="M212" s="109">
        <v>2</v>
      </c>
      <c r="N212" s="109">
        <f t="shared" si="20"/>
        <v>2</v>
      </c>
      <c r="O212" s="109"/>
      <c r="P212" s="109">
        <f t="shared" si="21"/>
        <v>1</v>
      </c>
      <c r="Q212" s="109">
        <f t="shared" si="22"/>
        <v>1</v>
      </c>
      <c r="T212" s="37"/>
      <c r="U212" s="205"/>
      <c r="V212" s="37"/>
      <c r="W212" s="37"/>
      <c r="X212" s="37"/>
    </row>
    <row r="213" spans="3:24" ht="29.25" customHeight="1" hidden="1">
      <c r="C213" s="200" t="s">
        <v>170</v>
      </c>
      <c r="D213" s="301" t="s">
        <v>209</v>
      </c>
      <c r="E213" s="302"/>
      <c r="F213" s="303"/>
      <c r="G213" s="109"/>
      <c r="H213" s="109">
        <v>4</v>
      </c>
      <c r="I213" s="109">
        <f>H213</f>
        <v>4</v>
      </c>
      <c r="J213" s="109"/>
      <c r="K213" s="109"/>
      <c r="L213" s="109"/>
      <c r="M213" s="109">
        <v>4</v>
      </c>
      <c r="N213" s="109">
        <f t="shared" si="20"/>
        <v>4</v>
      </c>
      <c r="O213" s="109"/>
      <c r="P213" s="109">
        <f t="shared" si="21"/>
        <v>0</v>
      </c>
      <c r="Q213" s="109">
        <f t="shared" si="22"/>
        <v>0</v>
      </c>
      <c r="T213" s="37"/>
      <c r="U213" s="205"/>
      <c r="V213" s="37"/>
      <c r="W213" s="37"/>
      <c r="X213" s="37"/>
    </row>
    <row r="214" spans="3:24" ht="30.75" customHeight="1" hidden="1">
      <c r="C214" s="203" t="s">
        <v>171</v>
      </c>
      <c r="D214" s="374" t="s">
        <v>210</v>
      </c>
      <c r="E214" s="374"/>
      <c r="F214" s="374"/>
      <c r="G214" s="109"/>
      <c r="H214" s="109">
        <v>12</v>
      </c>
      <c r="I214" s="109">
        <f>H214</f>
        <v>12</v>
      </c>
      <c r="J214" s="109"/>
      <c r="K214" s="109"/>
      <c r="L214" s="109"/>
      <c r="M214" s="109">
        <v>0</v>
      </c>
      <c r="N214" s="109">
        <f t="shared" si="20"/>
        <v>0</v>
      </c>
      <c r="O214" s="109"/>
      <c r="P214" s="109">
        <f t="shared" si="21"/>
        <v>-12</v>
      </c>
      <c r="Q214" s="109">
        <f t="shared" si="22"/>
        <v>-12</v>
      </c>
      <c r="T214" s="37"/>
      <c r="U214" s="205"/>
      <c r="V214" s="37"/>
      <c r="W214" s="37"/>
      <c r="X214" s="37"/>
    </row>
    <row r="215" spans="3:24" ht="36" customHeight="1" hidden="1">
      <c r="C215" s="203" t="s">
        <v>172</v>
      </c>
      <c r="D215" s="374" t="s">
        <v>211</v>
      </c>
      <c r="E215" s="374"/>
      <c r="F215" s="374"/>
      <c r="G215" s="109"/>
      <c r="H215" s="109">
        <v>1</v>
      </c>
      <c r="I215" s="109">
        <f>H215</f>
        <v>1</v>
      </c>
      <c r="J215" s="109"/>
      <c r="K215" s="109"/>
      <c r="L215" s="109"/>
      <c r="M215" s="109">
        <v>1</v>
      </c>
      <c r="N215" s="109">
        <f t="shared" si="20"/>
        <v>1</v>
      </c>
      <c r="O215" s="109"/>
      <c r="P215" s="109">
        <f t="shared" si="21"/>
        <v>0</v>
      </c>
      <c r="Q215" s="109">
        <f t="shared" si="22"/>
        <v>0</v>
      </c>
      <c r="T215" s="37"/>
      <c r="U215" s="205"/>
      <c r="V215" s="37"/>
      <c r="W215" s="37"/>
      <c r="X215" s="37"/>
    </row>
    <row r="216" spans="3:24" ht="22.5" customHeight="1" hidden="1">
      <c r="C216" s="203" t="s">
        <v>173</v>
      </c>
      <c r="D216" s="374" t="s">
        <v>212</v>
      </c>
      <c r="E216" s="374"/>
      <c r="F216" s="374"/>
      <c r="G216" s="109"/>
      <c r="H216">
        <v>11</v>
      </c>
      <c r="I216" s="109">
        <f>H216</f>
        <v>11</v>
      </c>
      <c r="J216" s="109"/>
      <c r="K216" s="109"/>
      <c r="L216" s="109"/>
      <c r="M216" s="109">
        <v>0</v>
      </c>
      <c r="N216" s="109">
        <f t="shared" si="20"/>
        <v>0</v>
      </c>
      <c r="O216" s="109"/>
      <c r="P216" s="109">
        <f t="shared" si="21"/>
        <v>-11</v>
      </c>
      <c r="Q216" s="109">
        <f t="shared" si="22"/>
        <v>-11</v>
      </c>
      <c r="T216" s="37"/>
      <c r="U216" s="205"/>
      <c r="V216" s="37"/>
      <c r="W216" s="37"/>
      <c r="X216" s="37"/>
    </row>
    <row r="217" spans="3:24" ht="26.25" customHeight="1" hidden="1">
      <c r="C217" s="12"/>
      <c r="D217" s="374"/>
      <c r="E217" s="374"/>
      <c r="F217" s="374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T217" s="37"/>
      <c r="U217" s="204"/>
      <c r="V217" s="37"/>
      <c r="W217" s="37"/>
      <c r="X217" s="37"/>
    </row>
    <row r="218" spans="4:24" ht="15" hidden="1">
      <c r="D218" s="374"/>
      <c r="E218" s="374"/>
      <c r="F218" s="374"/>
      <c r="T218" s="37"/>
      <c r="U218" s="204"/>
      <c r="V218" s="37"/>
      <c r="W218" s="37"/>
      <c r="X218" s="37"/>
    </row>
    <row r="219" spans="3:30" ht="48" customHeight="1" hidden="1">
      <c r="C219" s="375" t="s">
        <v>213</v>
      </c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  <c r="N219" s="376"/>
      <c r="O219" s="376"/>
      <c r="P219" s="376"/>
      <c r="Q219" s="376"/>
      <c r="T219" s="37"/>
      <c r="U219" s="205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3:30" ht="12.75" hidden="1">
      <c r="C220" s="65">
        <v>3</v>
      </c>
      <c r="D220" s="305" t="s">
        <v>50</v>
      </c>
      <c r="E220" s="377"/>
      <c r="F220" s="377"/>
      <c r="G220" s="377"/>
      <c r="H220" s="377"/>
      <c r="I220" s="377"/>
      <c r="J220" s="377"/>
      <c r="K220" s="377"/>
      <c r="L220" s="377"/>
      <c r="M220" s="377"/>
      <c r="N220" s="377"/>
      <c r="O220" s="377"/>
      <c r="P220" s="377"/>
      <c r="Q220" s="37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3:30" ht="15.75" hidden="1">
      <c r="C221" s="120" t="s">
        <v>46</v>
      </c>
      <c r="D221" s="382" t="s">
        <v>220</v>
      </c>
      <c r="E221" s="382"/>
      <c r="F221" s="382"/>
      <c r="G221" s="109"/>
      <c r="H221" s="123">
        <v>1481</v>
      </c>
      <c r="I221" s="123">
        <f>H221</f>
        <v>1481</v>
      </c>
      <c r="J221" s="123"/>
      <c r="K221" s="124"/>
      <c r="L221" s="124"/>
      <c r="M221" s="123">
        <v>1481</v>
      </c>
      <c r="N221" s="123">
        <f>M221</f>
        <v>1481</v>
      </c>
      <c r="O221" s="125"/>
      <c r="P221" s="125">
        <f>M221-H221</f>
        <v>0</v>
      </c>
      <c r="Q221" s="125">
        <f>P221</f>
        <v>0</v>
      </c>
      <c r="T221" s="37"/>
      <c r="U221" s="206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3:30" ht="21" customHeight="1" hidden="1">
      <c r="C222" s="120" t="s">
        <v>47</v>
      </c>
      <c r="D222" s="374" t="s">
        <v>221</v>
      </c>
      <c r="E222" s="374"/>
      <c r="F222" s="374"/>
      <c r="G222" s="109"/>
      <c r="H222" s="126">
        <v>18</v>
      </c>
      <c r="I222" s="123">
        <f>H222</f>
        <v>18</v>
      </c>
      <c r="J222" s="378"/>
      <c r="K222" s="378"/>
      <c r="L222" s="127"/>
      <c r="M222" s="126">
        <v>13.328</v>
      </c>
      <c r="N222" s="123">
        <f>M222</f>
        <v>13.328</v>
      </c>
      <c r="O222" s="125"/>
      <c r="P222" s="125">
        <f>M222-H222</f>
        <v>-4.672000000000001</v>
      </c>
      <c r="Q222" s="125">
        <f>P222</f>
        <v>-4.672000000000001</v>
      </c>
      <c r="T222" s="37"/>
      <c r="U222" s="207"/>
      <c r="V222" s="37"/>
      <c r="W222" s="37"/>
      <c r="X222" s="121"/>
      <c r="Y222" s="37"/>
      <c r="Z222" s="122"/>
      <c r="AA222" s="122"/>
      <c r="AB222" s="37"/>
      <c r="AC222" s="37"/>
      <c r="AD222" s="37"/>
    </row>
    <row r="223" spans="3:30" ht="36" customHeight="1" hidden="1">
      <c r="C223" s="120" t="s">
        <v>158</v>
      </c>
      <c r="D223" s="374" t="s">
        <v>222</v>
      </c>
      <c r="E223" s="374"/>
      <c r="F223" s="374"/>
      <c r="G223" s="109"/>
      <c r="H223" s="128">
        <v>13</v>
      </c>
      <c r="I223" s="123">
        <f>H223</f>
        <v>13</v>
      </c>
      <c r="J223" s="378"/>
      <c r="K223" s="378"/>
      <c r="L223" s="129"/>
      <c r="M223" s="128">
        <v>10.836</v>
      </c>
      <c r="N223" s="123">
        <f>M223</f>
        <v>10.836</v>
      </c>
      <c r="O223" s="125"/>
      <c r="P223" s="125">
        <f>M223-H223</f>
        <v>-2.1639999999999997</v>
      </c>
      <c r="Q223" s="125">
        <f>P223</f>
        <v>-2.1639999999999997</v>
      </c>
      <c r="U223" s="20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3:30" ht="21" customHeight="1" hidden="1">
      <c r="C224" s="120" t="s">
        <v>159</v>
      </c>
      <c r="D224" s="374" t="s">
        <v>223</v>
      </c>
      <c r="E224" s="374"/>
      <c r="F224" s="374"/>
      <c r="G224" s="109"/>
      <c r="H224" s="128">
        <v>15.41667</v>
      </c>
      <c r="I224" s="123">
        <f>H224</f>
        <v>15.41667</v>
      </c>
      <c r="J224" s="378"/>
      <c r="K224" s="378"/>
      <c r="L224" s="129"/>
      <c r="M224" s="128">
        <v>0</v>
      </c>
      <c r="N224" s="123">
        <v>0</v>
      </c>
      <c r="O224" s="125"/>
      <c r="P224" s="125">
        <f>M224-H224</f>
        <v>-15.41667</v>
      </c>
      <c r="Q224" s="125">
        <f>P224</f>
        <v>-15.41667</v>
      </c>
      <c r="U224" s="206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3:30" ht="49.5" customHeight="1" hidden="1">
      <c r="C225" s="306" t="s">
        <v>219</v>
      </c>
      <c r="D225" s="307"/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8"/>
      <c r="U225" s="206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3:30" ht="12.75" hidden="1">
      <c r="C226" s="66">
        <v>4</v>
      </c>
      <c r="D226" s="390" t="s">
        <v>122</v>
      </c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W226" s="37"/>
      <c r="X226" s="121"/>
      <c r="Y226" s="389"/>
      <c r="Z226" s="389"/>
      <c r="AA226" s="389"/>
      <c r="AB226" s="37"/>
      <c r="AC226" s="37"/>
      <c r="AD226" s="37"/>
    </row>
    <row r="227" spans="3:30" ht="21.75" customHeight="1" hidden="1">
      <c r="C227" s="65"/>
      <c r="D227" s="383" t="s">
        <v>224</v>
      </c>
      <c r="E227" s="384"/>
      <c r="F227" s="385"/>
      <c r="G227" s="103">
        <v>0</v>
      </c>
      <c r="H227" s="103">
        <v>100</v>
      </c>
      <c r="I227" s="123">
        <f>SUM(G227:H227)</f>
        <v>100</v>
      </c>
      <c r="J227" s="103"/>
      <c r="K227" s="124"/>
      <c r="L227" s="124"/>
      <c r="M227" s="124">
        <v>100</v>
      </c>
      <c r="N227" s="103">
        <f>SUM(J227:M227)</f>
        <v>100</v>
      </c>
      <c r="O227" s="130">
        <f>SUM(J227-G227)</f>
        <v>0</v>
      </c>
      <c r="P227" s="130">
        <f>M227-H227</f>
        <v>0</v>
      </c>
      <c r="Q227" s="130">
        <f>SUM(O227:P227)</f>
        <v>0</v>
      </c>
      <c r="W227" s="37"/>
      <c r="X227" s="37"/>
      <c r="Y227" s="37"/>
      <c r="Z227" s="37"/>
      <c r="AA227" s="37"/>
      <c r="AB227" s="37"/>
      <c r="AC227" s="37"/>
      <c r="AD227" s="37"/>
    </row>
    <row r="228" spans="3:30" ht="21.75" customHeight="1" hidden="1">
      <c r="C228" s="65"/>
      <c r="D228" s="383" t="s">
        <v>225</v>
      </c>
      <c r="E228" s="384"/>
      <c r="F228" s="385"/>
      <c r="G228" s="103">
        <v>0</v>
      </c>
      <c r="H228" s="103">
        <v>100</v>
      </c>
      <c r="I228" s="123">
        <f>SUM(G228:H228)</f>
        <v>100</v>
      </c>
      <c r="J228" s="103"/>
      <c r="K228" s="124"/>
      <c r="L228" s="124"/>
      <c r="M228" s="124">
        <v>100</v>
      </c>
      <c r="N228" s="103">
        <f>SUM(J228:M228)</f>
        <v>100</v>
      </c>
      <c r="O228" s="130">
        <f>SUM(J228-G228)</f>
        <v>0</v>
      </c>
      <c r="P228" s="130">
        <f>M228-H228</f>
        <v>0</v>
      </c>
      <c r="Q228" s="130">
        <f>SUM(O228:P228)</f>
        <v>0</v>
      </c>
      <c r="W228" s="37"/>
      <c r="X228" s="37"/>
      <c r="Y228" s="37"/>
      <c r="Z228" s="37"/>
      <c r="AA228" s="37"/>
      <c r="AB228" s="37"/>
      <c r="AC228" s="37"/>
      <c r="AD228" s="37"/>
    </row>
    <row r="229" spans="3:30" ht="22.5" customHeight="1" hidden="1">
      <c r="C229" s="65"/>
      <c r="D229" s="386" t="s">
        <v>226</v>
      </c>
      <c r="E229" s="387"/>
      <c r="F229" s="388"/>
      <c r="G229" s="103">
        <v>0</v>
      </c>
      <c r="H229" s="103">
        <v>100</v>
      </c>
      <c r="I229" s="123">
        <f>SUM(G229:H229)</f>
        <v>100</v>
      </c>
      <c r="J229" s="103"/>
      <c r="K229" s="124"/>
      <c r="L229" s="124"/>
      <c r="M229" s="124">
        <v>200</v>
      </c>
      <c r="N229" s="103">
        <f>SUM(J229:M229)</f>
        <v>200</v>
      </c>
      <c r="O229" s="130">
        <f>SUM(J229-G229)</f>
        <v>0</v>
      </c>
      <c r="P229" s="130">
        <f>M229-H229</f>
        <v>100</v>
      </c>
      <c r="Q229" s="130">
        <f>SUM(O229:P229)</f>
        <v>100</v>
      </c>
      <c r="W229" s="37"/>
      <c r="X229" s="37"/>
      <c r="Y229" s="37"/>
      <c r="Z229" s="37"/>
      <c r="AA229" s="37"/>
      <c r="AB229" s="37"/>
      <c r="AC229" s="37"/>
      <c r="AD229" s="37"/>
    </row>
    <row r="230" spans="3:30" ht="43.5" customHeight="1" hidden="1">
      <c r="C230" s="65"/>
      <c r="D230" s="386" t="s">
        <v>227</v>
      </c>
      <c r="E230" s="387"/>
      <c r="F230" s="388"/>
      <c r="G230" s="103"/>
      <c r="H230" s="103">
        <v>100</v>
      </c>
      <c r="I230" s="123">
        <v>100</v>
      </c>
      <c r="J230" s="103"/>
      <c r="K230" s="124"/>
      <c r="L230" s="124"/>
      <c r="M230" s="124">
        <v>100</v>
      </c>
      <c r="N230" s="103">
        <f>SUM(J230:M230)</f>
        <v>100</v>
      </c>
      <c r="O230" s="130">
        <v>0</v>
      </c>
      <c r="P230" s="130">
        <f>M230-H230</f>
        <v>0</v>
      </c>
      <c r="Q230" s="130">
        <f>SUM(O230:P230)</f>
        <v>0</v>
      </c>
      <c r="W230" s="37"/>
      <c r="X230" s="37"/>
      <c r="Y230" s="37"/>
      <c r="Z230" s="37"/>
      <c r="AA230" s="37"/>
      <c r="AB230" s="37"/>
      <c r="AC230" s="37"/>
      <c r="AD230" s="37"/>
    </row>
    <row r="231" spans="3:30" ht="29.25" customHeight="1" hidden="1">
      <c r="C231" s="65"/>
      <c r="D231" s="383" t="s">
        <v>228</v>
      </c>
      <c r="E231" s="384"/>
      <c r="F231" s="385"/>
      <c r="G231" s="103">
        <v>0</v>
      </c>
      <c r="H231" s="103">
        <v>100</v>
      </c>
      <c r="I231" s="123">
        <f>SUM(G231:H231)</f>
        <v>100</v>
      </c>
      <c r="J231" s="103"/>
      <c r="K231" s="124"/>
      <c r="L231" s="124"/>
      <c r="M231" s="124">
        <v>0</v>
      </c>
      <c r="N231" s="103">
        <f>SUM(J231:M231)</f>
        <v>0</v>
      </c>
      <c r="O231" s="130">
        <f>SUM(J231-G231)</f>
        <v>0</v>
      </c>
      <c r="P231" s="130">
        <f>SUM(M231-H231)</f>
        <v>-100</v>
      </c>
      <c r="Q231" s="130">
        <f>SUM(O231:P231)</f>
        <v>-100</v>
      </c>
      <c r="W231" s="37"/>
      <c r="X231" s="134"/>
      <c r="Y231" s="134"/>
      <c r="Z231" s="134"/>
      <c r="AA231" s="134"/>
      <c r="AB231" s="134"/>
      <c r="AC231" s="134"/>
      <c r="AD231" s="134"/>
    </row>
    <row r="232" spans="3:30" ht="25.5" customHeight="1" hidden="1">
      <c r="C232" s="32"/>
      <c r="D232" s="309"/>
      <c r="E232" s="309"/>
      <c r="F232" s="309"/>
      <c r="G232" s="103"/>
      <c r="H232" s="103"/>
      <c r="I232" s="123"/>
      <c r="J232" s="103"/>
      <c r="K232" s="124"/>
      <c r="L232" s="124"/>
      <c r="M232" s="124"/>
      <c r="N232" s="103"/>
      <c r="O232" s="130"/>
      <c r="P232" s="130"/>
      <c r="Q232" s="130"/>
      <c r="W232" s="37"/>
      <c r="X232" s="134"/>
      <c r="Y232" s="134"/>
      <c r="Z232" s="134"/>
      <c r="AA232" s="134"/>
      <c r="AB232" s="134"/>
      <c r="AC232" s="134"/>
      <c r="AD232" s="134"/>
    </row>
    <row r="233" spans="3:30" ht="58.5" customHeight="1" hidden="1">
      <c r="C233" s="379" t="s">
        <v>229</v>
      </c>
      <c r="D233" s="380"/>
      <c r="E233" s="380"/>
      <c r="F233" s="380"/>
      <c r="G233" s="380"/>
      <c r="H233" s="380"/>
      <c r="I233" s="380"/>
      <c r="J233" s="380"/>
      <c r="K233" s="380"/>
      <c r="L233" s="380"/>
      <c r="M233" s="380"/>
      <c r="N233" s="380"/>
      <c r="O233" s="380"/>
      <c r="P233" s="380"/>
      <c r="Q233" s="381"/>
      <c r="W233" s="37"/>
      <c r="X233" s="134"/>
      <c r="Y233" s="134"/>
      <c r="Z233" s="134"/>
      <c r="AA233" s="134"/>
      <c r="AB233" s="134"/>
      <c r="AC233" s="134"/>
      <c r="AD233" s="134"/>
    </row>
    <row r="234" spans="3:30" ht="12.75" hidden="1">
      <c r="C234" s="321" t="s">
        <v>147</v>
      </c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X234" s="134"/>
      <c r="Y234" s="134"/>
      <c r="Z234" s="134"/>
      <c r="AA234" s="134"/>
      <c r="AB234" s="134"/>
      <c r="AC234" s="134"/>
      <c r="AD234" s="134"/>
    </row>
    <row r="235" spans="3:30" ht="12.75" hidden="1">
      <c r="C235" s="323" t="s">
        <v>160</v>
      </c>
      <c r="D235" s="324"/>
      <c r="E235" s="324"/>
      <c r="F235" s="324"/>
      <c r="G235" s="324"/>
      <c r="H235" s="324"/>
      <c r="I235" s="324"/>
      <c r="J235" s="324"/>
      <c r="K235" s="324"/>
      <c r="L235" s="324"/>
      <c r="M235" s="324"/>
      <c r="N235" s="324"/>
      <c r="O235" s="324"/>
      <c r="P235" s="324"/>
      <c r="Q235" s="325"/>
      <c r="X235" s="134"/>
      <c r="Y235" s="134"/>
      <c r="Z235" s="134"/>
      <c r="AA235" s="134"/>
      <c r="AB235" s="134"/>
      <c r="AC235" s="134"/>
      <c r="AD235" s="134"/>
    </row>
    <row r="236" spans="3:30" ht="29.25" customHeight="1" hidden="1">
      <c r="C236" s="208" t="s">
        <v>29</v>
      </c>
      <c r="D236" s="301" t="s">
        <v>261</v>
      </c>
      <c r="E236" s="302"/>
      <c r="F236" s="303"/>
      <c r="G236" s="131"/>
      <c r="H236" s="114">
        <v>1580</v>
      </c>
      <c r="I236" s="114">
        <f>H236</f>
        <v>1580</v>
      </c>
      <c r="J236" s="392"/>
      <c r="K236" s="392"/>
      <c r="L236" s="112"/>
      <c r="M236" s="114">
        <v>284.958</v>
      </c>
      <c r="N236" s="114">
        <f>M236</f>
        <v>284.958</v>
      </c>
      <c r="O236" s="86"/>
      <c r="P236" s="100">
        <f aca="true" t="shared" si="23" ref="P236:P247">M236-H236</f>
        <v>-1295.042</v>
      </c>
      <c r="Q236" s="100">
        <f aca="true" t="shared" si="24" ref="Q236:Q247">N236-I236</f>
        <v>-1295.042</v>
      </c>
      <c r="X236" s="396"/>
      <c r="Y236" s="396"/>
      <c r="Z236" s="396"/>
      <c r="AA236" s="396"/>
      <c r="AB236" s="396"/>
      <c r="AC236" s="396"/>
      <c r="AD236" s="396"/>
    </row>
    <row r="237" spans="3:30" ht="15.75" hidden="1">
      <c r="C237" s="120" t="s">
        <v>230</v>
      </c>
      <c r="D237" s="301" t="s">
        <v>231</v>
      </c>
      <c r="E237" s="302"/>
      <c r="F237" s="303"/>
      <c r="G237" s="131"/>
      <c r="H237" s="114">
        <v>1580</v>
      </c>
      <c r="I237" s="114">
        <f aca="true" t="shared" si="25" ref="I237:I247">H237</f>
        <v>1580</v>
      </c>
      <c r="J237" s="392"/>
      <c r="K237" s="392"/>
      <c r="L237" s="112"/>
      <c r="M237" s="114">
        <v>281.718</v>
      </c>
      <c r="N237" s="114">
        <f aca="true" t="shared" si="26" ref="N237:N247">M237</f>
        <v>281.718</v>
      </c>
      <c r="O237" s="86"/>
      <c r="P237" s="100">
        <f t="shared" si="23"/>
        <v>-1298.282</v>
      </c>
      <c r="Q237" s="100">
        <f t="shared" si="24"/>
        <v>-1298.282</v>
      </c>
      <c r="X237" s="396"/>
      <c r="Y237" s="396"/>
      <c r="Z237" s="396"/>
      <c r="AA237" s="396"/>
      <c r="AB237" s="396"/>
      <c r="AC237" s="396"/>
      <c r="AD237" s="396"/>
    </row>
    <row r="238" spans="3:30" ht="15.75" hidden="1">
      <c r="C238" s="211" t="s">
        <v>232</v>
      </c>
      <c r="D238" s="301" t="s">
        <v>161</v>
      </c>
      <c r="E238" s="302"/>
      <c r="F238" s="303"/>
      <c r="G238" s="131"/>
      <c r="H238" s="114">
        <v>29.7</v>
      </c>
      <c r="I238" s="114">
        <f t="shared" si="25"/>
        <v>29.7</v>
      </c>
      <c r="J238" s="392"/>
      <c r="K238" s="392"/>
      <c r="L238" s="112"/>
      <c r="M238" s="114">
        <v>23.81095</v>
      </c>
      <c r="N238" s="114">
        <f t="shared" si="26"/>
        <v>23.81095</v>
      </c>
      <c r="O238" s="86"/>
      <c r="P238" s="100">
        <f t="shared" si="23"/>
        <v>-5.889050000000001</v>
      </c>
      <c r="Q238" s="100">
        <f t="shared" si="24"/>
        <v>-5.889050000000001</v>
      </c>
      <c r="X238" s="397"/>
      <c r="Y238" s="397"/>
      <c r="Z238" s="397"/>
      <c r="AA238" s="397"/>
      <c r="AB238" s="397"/>
      <c r="AC238" s="397"/>
      <c r="AD238" s="397"/>
    </row>
    <row r="239" spans="3:30" ht="15.75" hidden="1">
      <c r="C239" s="212" t="s">
        <v>233</v>
      </c>
      <c r="D239" s="301" t="s">
        <v>234</v>
      </c>
      <c r="E239" s="302"/>
      <c r="F239" s="303"/>
      <c r="G239" s="131"/>
      <c r="H239" s="114">
        <v>146.3</v>
      </c>
      <c r="I239" s="114">
        <f t="shared" si="25"/>
        <v>146.3</v>
      </c>
      <c r="J239" s="392"/>
      <c r="K239" s="392"/>
      <c r="L239" s="112"/>
      <c r="M239" s="114">
        <v>0</v>
      </c>
      <c r="N239" s="114">
        <f t="shared" si="26"/>
        <v>0</v>
      </c>
      <c r="O239" s="86"/>
      <c r="P239" s="100">
        <f t="shared" si="23"/>
        <v>-146.3</v>
      </c>
      <c r="Q239" s="100">
        <f t="shared" si="24"/>
        <v>-146.3</v>
      </c>
      <c r="X239" s="398"/>
      <c r="Y239" s="398"/>
      <c r="Z239" s="398"/>
      <c r="AA239" s="398"/>
      <c r="AB239" s="398"/>
      <c r="AC239" s="398"/>
      <c r="AD239" s="398"/>
    </row>
    <row r="240" spans="3:30" ht="15.75" hidden="1">
      <c r="C240" s="212" t="s">
        <v>235</v>
      </c>
      <c r="D240" s="301" t="s">
        <v>162</v>
      </c>
      <c r="E240" s="302"/>
      <c r="F240" s="303"/>
      <c r="G240" s="131"/>
      <c r="H240" s="114">
        <v>327.9</v>
      </c>
      <c r="I240" s="114">
        <f t="shared" si="25"/>
        <v>327.9</v>
      </c>
      <c r="J240" s="392"/>
      <c r="K240" s="392"/>
      <c r="L240" s="112"/>
      <c r="M240" s="114">
        <v>257.907</v>
      </c>
      <c r="N240" s="114">
        <f t="shared" si="26"/>
        <v>257.907</v>
      </c>
      <c r="O240" s="86"/>
      <c r="P240" s="100">
        <f t="shared" si="23"/>
        <v>-69.993</v>
      </c>
      <c r="Q240" s="100">
        <f t="shared" si="24"/>
        <v>-69.993</v>
      </c>
      <c r="X240" s="396"/>
      <c r="Y240" s="396"/>
      <c r="Z240" s="396"/>
      <c r="AA240" s="396"/>
      <c r="AB240" s="396"/>
      <c r="AC240" s="396"/>
      <c r="AD240" s="396"/>
    </row>
    <row r="241" spans="3:30" ht="15.75" hidden="1">
      <c r="C241" s="120" t="s">
        <v>236</v>
      </c>
      <c r="D241" s="301" t="s">
        <v>163</v>
      </c>
      <c r="E241" s="302"/>
      <c r="F241" s="303"/>
      <c r="G241" s="131"/>
      <c r="H241" s="114">
        <v>170.1</v>
      </c>
      <c r="I241" s="114">
        <f t="shared" si="25"/>
        <v>170.1</v>
      </c>
      <c r="J241" s="392"/>
      <c r="K241" s="392"/>
      <c r="L241" s="112"/>
      <c r="M241" s="114">
        <v>0</v>
      </c>
      <c r="N241" s="114">
        <f t="shared" si="26"/>
        <v>0</v>
      </c>
      <c r="O241" s="86"/>
      <c r="P241" s="100">
        <f t="shared" si="23"/>
        <v>-170.1</v>
      </c>
      <c r="Q241" s="100">
        <f t="shared" si="24"/>
        <v>-170.1</v>
      </c>
      <c r="X241" s="396"/>
      <c r="Y241" s="396"/>
      <c r="Z241" s="396"/>
      <c r="AA241" s="396"/>
      <c r="AB241" s="396"/>
      <c r="AC241" s="396"/>
      <c r="AD241" s="396"/>
    </row>
    <row r="242" spans="3:30" ht="15.75" hidden="1">
      <c r="C242" s="120" t="s">
        <v>237</v>
      </c>
      <c r="D242" s="301" t="s">
        <v>238</v>
      </c>
      <c r="E242" s="302"/>
      <c r="F242" s="303"/>
      <c r="G242" s="131"/>
      <c r="H242" s="114">
        <v>419.7</v>
      </c>
      <c r="I242" s="114">
        <f t="shared" si="25"/>
        <v>419.7</v>
      </c>
      <c r="J242" s="392"/>
      <c r="K242" s="392"/>
      <c r="L242" s="112"/>
      <c r="M242" s="114">
        <v>0</v>
      </c>
      <c r="N242" s="114">
        <f t="shared" si="26"/>
        <v>0</v>
      </c>
      <c r="O242" s="86"/>
      <c r="P242" s="100">
        <f t="shared" si="23"/>
        <v>-419.7</v>
      </c>
      <c r="Q242" s="100">
        <f t="shared" si="24"/>
        <v>-419.7</v>
      </c>
      <c r="X242" s="134"/>
      <c r="Y242" s="134"/>
      <c r="Z242" s="134"/>
      <c r="AA242" s="134"/>
      <c r="AB242" s="393"/>
      <c r="AC242" s="393"/>
      <c r="AD242" s="134"/>
    </row>
    <row r="243" spans="3:30" ht="15.75" hidden="1">
      <c r="C243" s="120" t="s">
        <v>239</v>
      </c>
      <c r="D243" s="301" t="s">
        <v>240</v>
      </c>
      <c r="E243" s="302"/>
      <c r="F243" s="303"/>
      <c r="G243" s="131"/>
      <c r="H243" s="114">
        <v>30</v>
      </c>
      <c r="I243" s="114">
        <f t="shared" si="25"/>
        <v>30</v>
      </c>
      <c r="J243" s="392"/>
      <c r="K243" s="392"/>
      <c r="L243" s="112"/>
      <c r="M243" s="114">
        <v>0</v>
      </c>
      <c r="N243" s="114">
        <f t="shared" si="26"/>
        <v>0</v>
      </c>
      <c r="O243" s="86"/>
      <c r="P243" s="100">
        <f t="shared" si="23"/>
        <v>-30</v>
      </c>
      <c r="Q243" s="100">
        <f t="shared" si="24"/>
        <v>-30</v>
      </c>
      <c r="X243" s="134"/>
      <c r="Y243" s="134"/>
      <c r="Z243" s="134"/>
      <c r="AA243" s="134"/>
      <c r="AB243" s="394"/>
      <c r="AC243" s="394"/>
      <c r="AD243" s="134"/>
    </row>
    <row r="244" spans="3:30" ht="15.75" hidden="1">
      <c r="C244" s="120" t="s">
        <v>241</v>
      </c>
      <c r="D244" s="301" t="s">
        <v>242</v>
      </c>
      <c r="E244" s="302"/>
      <c r="F244" s="303"/>
      <c r="G244" s="131"/>
      <c r="H244" s="114">
        <v>72</v>
      </c>
      <c r="I244" s="114">
        <f t="shared" si="25"/>
        <v>72</v>
      </c>
      <c r="J244" s="392"/>
      <c r="K244" s="392"/>
      <c r="L244" s="112"/>
      <c r="M244" s="114">
        <v>0</v>
      </c>
      <c r="N244" s="114">
        <f t="shared" si="26"/>
        <v>0</v>
      </c>
      <c r="O244" s="86"/>
      <c r="P244" s="100">
        <f t="shared" si="23"/>
        <v>-72</v>
      </c>
      <c r="Q244" s="100">
        <f t="shared" si="24"/>
        <v>-72</v>
      </c>
      <c r="X244" s="134"/>
      <c r="Y244" s="134"/>
      <c r="Z244" s="134"/>
      <c r="AA244" s="134"/>
      <c r="AB244" s="393"/>
      <c r="AC244" s="393"/>
      <c r="AD244" s="134"/>
    </row>
    <row r="245" spans="3:30" ht="14.25" customHeight="1" hidden="1">
      <c r="C245" s="120" t="s">
        <v>243</v>
      </c>
      <c r="D245" s="301" t="s">
        <v>244</v>
      </c>
      <c r="E245" s="302"/>
      <c r="F245" s="303"/>
      <c r="G245" s="131"/>
      <c r="H245" s="114">
        <v>88.8</v>
      </c>
      <c r="I245" s="114">
        <f t="shared" si="25"/>
        <v>88.8</v>
      </c>
      <c r="J245" s="132"/>
      <c r="K245" s="132"/>
      <c r="L245" s="112"/>
      <c r="M245" s="114">
        <v>0</v>
      </c>
      <c r="N245" s="114">
        <f t="shared" si="26"/>
        <v>0</v>
      </c>
      <c r="O245" s="86"/>
      <c r="P245" s="100">
        <f t="shared" si="23"/>
        <v>-88.8</v>
      </c>
      <c r="Q245" s="100">
        <f t="shared" si="24"/>
        <v>-88.8</v>
      </c>
      <c r="X245" s="134"/>
      <c r="Y245" s="134"/>
      <c r="Z245" s="134"/>
      <c r="AA245" s="134"/>
      <c r="AB245" s="393"/>
      <c r="AC245" s="393"/>
      <c r="AD245" s="134"/>
    </row>
    <row r="246" spans="3:30" ht="20.25" customHeight="1" hidden="1">
      <c r="C246" s="120" t="s">
        <v>245</v>
      </c>
      <c r="D246" s="301" t="s">
        <v>246</v>
      </c>
      <c r="E246" s="302"/>
      <c r="F246" s="303"/>
      <c r="G246" s="131"/>
      <c r="H246" s="114">
        <v>55.5</v>
      </c>
      <c r="I246" s="114">
        <f t="shared" si="25"/>
        <v>55.5</v>
      </c>
      <c r="J246" s="132"/>
      <c r="K246" s="132"/>
      <c r="L246" s="112"/>
      <c r="M246" s="114">
        <v>0</v>
      </c>
      <c r="N246" s="114">
        <f t="shared" si="26"/>
        <v>0</v>
      </c>
      <c r="O246" s="86"/>
      <c r="P246" s="100">
        <f t="shared" si="23"/>
        <v>-55.5</v>
      </c>
      <c r="Q246" s="100">
        <f t="shared" si="24"/>
        <v>-55.5</v>
      </c>
      <c r="X246" s="134"/>
      <c r="Y246" s="134"/>
      <c r="Z246" s="134"/>
      <c r="AA246" s="134"/>
      <c r="AB246" s="393"/>
      <c r="AC246" s="393"/>
      <c r="AD246" s="134"/>
    </row>
    <row r="247" spans="3:30" ht="20.25" customHeight="1" hidden="1">
      <c r="C247" s="200" t="s">
        <v>247</v>
      </c>
      <c r="D247" s="301" t="s">
        <v>248</v>
      </c>
      <c r="E247" s="302"/>
      <c r="F247" s="303"/>
      <c r="G247" s="131"/>
      <c r="H247" s="114">
        <v>120</v>
      </c>
      <c r="I247" s="114">
        <f t="shared" si="25"/>
        <v>120</v>
      </c>
      <c r="J247" s="132"/>
      <c r="K247" s="132"/>
      <c r="L247" s="112"/>
      <c r="M247" s="114">
        <v>3.24</v>
      </c>
      <c r="N247" s="114">
        <f t="shared" si="26"/>
        <v>3.24</v>
      </c>
      <c r="O247" s="86"/>
      <c r="P247" s="100">
        <f t="shared" si="23"/>
        <v>-116.76</v>
      </c>
      <c r="Q247" s="100">
        <f t="shared" si="24"/>
        <v>-116.76</v>
      </c>
      <c r="X247" s="134"/>
      <c r="Y247" s="134"/>
      <c r="Z247" s="134"/>
      <c r="AA247" s="134"/>
      <c r="AB247" s="396"/>
      <c r="AC247" s="396"/>
      <c r="AD247" s="134"/>
    </row>
    <row r="248" spans="3:30" ht="30" customHeight="1" hidden="1">
      <c r="C248" s="200" t="s">
        <v>30</v>
      </c>
      <c r="D248" s="301" t="s">
        <v>249</v>
      </c>
      <c r="E248" s="302"/>
      <c r="F248" s="303"/>
      <c r="G248" s="131"/>
      <c r="H248" s="131">
        <v>120</v>
      </c>
      <c r="I248" s="131">
        <f>H248</f>
        <v>120</v>
      </c>
      <c r="J248" s="132"/>
      <c r="K248" s="132"/>
      <c r="L248" s="112"/>
      <c r="M248" s="131">
        <v>0</v>
      </c>
      <c r="N248" s="131">
        <f>M248</f>
        <v>0</v>
      </c>
      <c r="O248" s="86"/>
      <c r="P248" s="86">
        <f>M248-H248</f>
        <v>-120</v>
      </c>
      <c r="Q248" s="86">
        <f>P248</f>
        <v>-120</v>
      </c>
      <c r="X248" s="134"/>
      <c r="Y248" s="134"/>
      <c r="Z248" s="134"/>
      <c r="AA248" s="134"/>
      <c r="AB248" s="396"/>
      <c r="AC248" s="396"/>
      <c r="AD248" s="134"/>
    </row>
    <row r="249" spans="3:30" ht="15.75" hidden="1">
      <c r="C249" s="209" t="s">
        <v>148</v>
      </c>
      <c r="D249" s="301" t="s">
        <v>250</v>
      </c>
      <c r="E249" s="302"/>
      <c r="F249" s="303"/>
      <c r="G249" s="131"/>
      <c r="H249" s="131">
        <v>2</v>
      </c>
      <c r="I249" s="131">
        <f aca="true" t="shared" si="27" ref="I249:I261">H249</f>
        <v>2</v>
      </c>
      <c r="J249" s="132"/>
      <c r="K249" s="132"/>
      <c r="L249" s="112"/>
      <c r="M249" s="131">
        <v>2</v>
      </c>
      <c r="N249" s="131">
        <f aca="true" t="shared" si="28" ref="N249:N261">M249</f>
        <v>2</v>
      </c>
      <c r="O249" s="86"/>
      <c r="P249" s="86">
        <f aca="true" t="shared" si="29" ref="P249:P261">M249-H249</f>
        <v>0</v>
      </c>
      <c r="Q249" s="86">
        <f aca="true" t="shared" si="30" ref="Q249:Q261">P249</f>
        <v>0</v>
      </c>
      <c r="X249" s="134"/>
      <c r="Y249" s="134"/>
      <c r="Z249" s="134"/>
      <c r="AA249" s="134"/>
      <c r="AB249" s="134"/>
      <c r="AC249" s="134"/>
      <c r="AD249" s="134"/>
    </row>
    <row r="250" spans="3:30" ht="28.5" customHeight="1" hidden="1">
      <c r="C250" s="200" t="s">
        <v>149</v>
      </c>
      <c r="D250" s="301" t="s">
        <v>251</v>
      </c>
      <c r="E250" s="302"/>
      <c r="F250" s="303"/>
      <c r="G250" s="131"/>
      <c r="H250" s="131">
        <v>3</v>
      </c>
      <c r="I250" s="131">
        <f t="shared" si="27"/>
        <v>3</v>
      </c>
      <c r="J250" s="132"/>
      <c r="K250" s="132"/>
      <c r="L250" s="112"/>
      <c r="M250" s="131">
        <v>3</v>
      </c>
      <c r="N250" s="131">
        <f t="shared" si="28"/>
        <v>3</v>
      </c>
      <c r="O250" s="86"/>
      <c r="P250" s="86">
        <f t="shared" si="29"/>
        <v>0</v>
      </c>
      <c r="Q250" s="86">
        <f t="shared" si="30"/>
        <v>0</v>
      </c>
      <c r="X250" s="394"/>
      <c r="Y250" s="394"/>
      <c r="Z250" s="134"/>
      <c r="AA250" s="134"/>
      <c r="AB250" s="134"/>
      <c r="AC250" s="134"/>
      <c r="AD250" s="134"/>
    </row>
    <row r="251" spans="3:30" ht="15.75" hidden="1">
      <c r="C251" s="200" t="s">
        <v>150</v>
      </c>
      <c r="D251" s="301" t="s">
        <v>252</v>
      </c>
      <c r="E251" s="302"/>
      <c r="F251" s="303"/>
      <c r="G251" s="131"/>
      <c r="H251" s="131">
        <v>800</v>
      </c>
      <c r="I251" s="131">
        <f t="shared" si="27"/>
        <v>800</v>
      </c>
      <c r="J251" s="392"/>
      <c r="K251" s="392"/>
      <c r="L251" s="112"/>
      <c r="M251" s="131">
        <v>0</v>
      </c>
      <c r="N251" s="131">
        <f t="shared" si="28"/>
        <v>0</v>
      </c>
      <c r="O251" s="86"/>
      <c r="P251" s="86">
        <f t="shared" si="29"/>
        <v>-800</v>
      </c>
      <c r="Q251" s="86">
        <f t="shared" si="30"/>
        <v>-800</v>
      </c>
      <c r="X251" s="394"/>
      <c r="Y251" s="394"/>
      <c r="Z251" s="134"/>
      <c r="AA251" s="134"/>
      <c r="AB251" s="134"/>
      <c r="AC251" s="134"/>
      <c r="AD251" s="134"/>
    </row>
    <row r="252" spans="3:30" ht="15.75" hidden="1">
      <c r="C252" s="200" t="s">
        <v>151</v>
      </c>
      <c r="D252" s="301" t="s">
        <v>167</v>
      </c>
      <c r="E252" s="302"/>
      <c r="F252" s="303"/>
      <c r="G252" s="131"/>
      <c r="H252" s="131">
        <v>37</v>
      </c>
      <c r="I252" s="131">
        <f t="shared" si="27"/>
        <v>37</v>
      </c>
      <c r="J252" s="392"/>
      <c r="K252" s="392"/>
      <c r="L252" s="112"/>
      <c r="M252" s="131">
        <v>32</v>
      </c>
      <c r="N252" s="131">
        <f t="shared" si="28"/>
        <v>32</v>
      </c>
      <c r="O252" s="86"/>
      <c r="P252" s="86">
        <f t="shared" si="29"/>
        <v>-5</v>
      </c>
      <c r="Q252" s="86">
        <f t="shared" si="30"/>
        <v>-5</v>
      </c>
      <c r="X252" s="399"/>
      <c r="Y252" s="400"/>
      <c r="Z252" s="134"/>
      <c r="AA252" s="134"/>
      <c r="AB252" s="134"/>
      <c r="AC252" s="134"/>
      <c r="AD252" s="134"/>
    </row>
    <row r="253" spans="3:30" ht="15.75" hidden="1">
      <c r="C253" s="200" t="s">
        <v>152</v>
      </c>
      <c r="D253" s="301" t="s">
        <v>168</v>
      </c>
      <c r="E253" s="302"/>
      <c r="F253" s="303"/>
      <c r="G253" s="131"/>
      <c r="H253" s="131">
        <v>10</v>
      </c>
      <c r="I253" s="131">
        <f t="shared" si="27"/>
        <v>10</v>
      </c>
      <c r="J253" s="392"/>
      <c r="K253" s="392"/>
      <c r="L253" s="112"/>
      <c r="M253" s="131">
        <v>0</v>
      </c>
      <c r="N253" s="131">
        <f t="shared" si="28"/>
        <v>0</v>
      </c>
      <c r="O253" s="86"/>
      <c r="P253" s="86">
        <f t="shared" si="29"/>
        <v>-10</v>
      </c>
      <c r="Q253" s="86">
        <f t="shared" si="30"/>
        <v>-10</v>
      </c>
      <c r="X253" s="400"/>
      <c r="Y253" s="400"/>
      <c r="Z253" s="134"/>
      <c r="AA253" s="134"/>
      <c r="AB253" s="134"/>
      <c r="AC253" s="134"/>
      <c r="AD253" s="134"/>
    </row>
    <row r="254" spans="3:30" ht="15.75" hidden="1">
      <c r="C254" s="200" t="s">
        <v>153</v>
      </c>
      <c r="D254" s="301" t="s">
        <v>253</v>
      </c>
      <c r="E254" s="302"/>
      <c r="F254" s="303"/>
      <c r="G254" s="131"/>
      <c r="H254" s="131">
        <v>9</v>
      </c>
      <c r="I254" s="131">
        <f t="shared" si="27"/>
        <v>9</v>
      </c>
      <c r="J254" s="132"/>
      <c r="K254" s="132"/>
      <c r="L254" s="112"/>
      <c r="M254" s="131">
        <v>0</v>
      </c>
      <c r="N254" s="131">
        <f t="shared" si="28"/>
        <v>0</v>
      </c>
      <c r="O254" s="86"/>
      <c r="P254" s="86">
        <f t="shared" si="29"/>
        <v>-9</v>
      </c>
      <c r="Q254" s="86">
        <f t="shared" si="30"/>
        <v>-9</v>
      </c>
      <c r="X254" s="401"/>
      <c r="Y254" s="401"/>
      <c r="Z254" s="134"/>
      <c r="AA254" s="134"/>
      <c r="AB254" s="405"/>
      <c r="AC254" s="405"/>
      <c r="AD254" s="134"/>
    </row>
    <row r="255" spans="3:30" ht="15.75" customHeight="1" hidden="1">
      <c r="C255" s="200" t="s">
        <v>154</v>
      </c>
      <c r="D255" s="301" t="s">
        <v>254</v>
      </c>
      <c r="E255" s="302"/>
      <c r="F255" s="303"/>
      <c r="G255" s="131"/>
      <c r="H255" s="131">
        <v>385</v>
      </c>
      <c r="I255" s="131">
        <f t="shared" si="27"/>
        <v>385</v>
      </c>
      <c r="J255" s="132"/>
      <c r="K255" s="132"/>
      <c r="L255" s="112"/>
      <c r="M255" s="131">
        <v>0</v>
      </c>
      <c r="N255" s="131">
        <f t="shared" si="28"/>
        <v>0</v>
      </c>
      <c r="O255" s="86"/>
      <c r="P255" s="86">
        <f t="shared" si="29"/>
        <v>-385</v>
      </c>
      <c r="Q255" s="86">
        <f t="shared" si="30"/>
        <v>-385</v>
      </c>
      <c r="X255" s="401"/>
      <c r="Y255" s="401"/>
      <c r="Z255" s="134"/>
      <c r="AA255" s="134"/>
      <c r="AB255" s="395"/>
      <c r="AC255" s="395"/>
      <c r="AD255" s="134"/>
    </row>
    <row r="256" spans="3:30" ht="15.75" hidden="1">
      <c r="C256" s="200" t="s">
        <v>155</v>
      </c>
      <c r="D256" s="301" t="s">
        <v>255</v>
      </c>
      <c r="E256" s="302"/>
      <c r="F256" s="303"/>
      <c r="G256" s="131"/>
      <c r="H256" s="131">
        <v>22</v>
      </c>
      <c r="I256" s="131">
        <f t="shared" si="27"/>
        <v>22</v>
      </c>
      <c r="J256" s="132"/>
      <c r="K256" s="132"/>
      <c r="L256" s="112"/>
      <c r="M256" s="131">
        <v>0</v>
      </c>
      <c r="N256" s="131">
        <f t="shared" si="28"/>
        <v>0</v>
      </c>
      <c r="O256" s="86"/>
      <c r="P256" s="86">
        <f t="shared" si="29"/>
        <v>-22</v>
      </c>
      <c r="Q256" s="86">
        <f t="shared" si="30"/>
        <v>-22</v>
      </c>
      <c r="X256" s="400"/>
      <c r="Y256" s="400"/>
      <c r="Z256" s="134"/>
      <c r="AA256" s="134"/>
      <c r="AB256" s="406"/>
      <c r="AC256" s="406"/>
      <c r="AD256" s="134"/>
    </row>
    <row r="257" spans="3:30" ht="15.75" hidden="1">
      <c r="C257" s="200" t="s">
        <v>156</v>
      </c>
      <c r="D257" s="301" t="s">
        <v>256</v>
      </c>
      <c r="E257" s="302"/>
      <c r="F257" s="303"/>
      <c r="G257" s="131"/>
      <c r="H257" s="131">
        <v>4</v>
      </c>
      <c r="I257" s="131">
        <f t="shared" si="27"/>
        <v>4</v>
      </c>
      <c r="J257" s="132"/>
      <c r="K257" s="132"/>
      <c r="L257" s="112"/>
      <c r="M257" s="131">
        <v>0</v>
      </c>
      <c r="N257" s="131">
        <f t="shared" si="28"/>
        <v>0</v>
      </c>
      <c r="O257" s="86"/>
      <c r="P257" s="86">
        <f t="shared" si="29"/>
        <v>-4</v>
      </c>
      <c r="Q257" s="86">
        <f t="shared" si="30"/>
        <v>-4</v>
      </c>
      <c r="X257" s="402"/>
      <c r="Y257" s="402"/>
      <c r="Z257" s="134"/>
      <c r="AA257" s="134"/>
      <c r="AB257" s="407"/>
      <c r="AC257" s="407"/>
      <c r="AD257" s="134"/>
    </row>
    <row r="258" spans="3:30" ht="15.75" hidden="1">
      <c r="C258" s="200" t="s">
        <v>164</v>
      </c>
      <c r="D258" s="301" t="s">
        <v>257</v>
      </c>
      <c r="E258" s="302"/>
      <c r="F258" s="303"/>
      <c r="G258" s="131"/>
      <c r="H258" s="131">
        <v>276</v>
      </c>
      <c r="I258" s="131">
        <f t="shared" si="27"/>
        <v>276</v>
      </c>
      <c r="J258" s="132"/>
      <c r="K258" s="132"/>
      <c r="L258" s="112"/>
      <c r="M258" s="131">
        <v>0</v>
      </c>
      <c r="N258" s="131">
        <f t="shared" si="28"/>
        <v>0</v>
      </c>
      <c r="O258" s="86"/>
      <c r="P258" s="86">
        <f t="shared" si="29"/>
        <v>-276</v>
      </c>
      <c r="Q258" s="86">
        <f t="shared" si="30"/>
        <v>-276</v>
      </c>
      <c r="X258" s="400"/>
      <c r="Y258" s="400"/>
      <c r="Z258" s="408"/>
      <c r="AA258" s="408"/>
      <c r="AB258" s="134"/>
      <c r="AC258" s="134"/>
      <c r="AD258" s="134"/>
    </row>
    <row r="259" spans="3:30" ht="19.5" customHeight="1" hidden="1">
      <c r="C259" s="210" t="s">
        <v>165</v>
      </c>
      <c r="D259" s="301" t="s">
        <v>258</v>
      </c>
      <c r="E259" s="302"/>
      <c r="F259" s="303"/>
      <c r="G259" s="131"/>
      <c r="H259" s="131">
        <v>111</v>
      </c>
      <c r="I259" s="131">
        <f t="shared" si="27"/>
        <v>111</v>
      </c>
      <c r="J259" s="132"/>
      <c r="K259" s="132"/>
      <c r="L259" s="112"/>
      <c r="M259" s="131">
        <v>0</v>
      </c>
      <c r="N259" s="131">
        <f t="shared" si="28"/>
        <v>0</v>
      </c>
      <c r="O259" s="86"/>
      <c r="P259" s="86">
        <f t="shared" si="29"/>
        <v>-111</v>
      </c>
      <c r="Q259" s="86">
        <f t="shared" si="30"/>
        <v>-111</v>
      </c>
      <c r="X259" s="196"/>
      <c r="Y259" s="196"/>
      <c r="Z259" s="197"/>
      <c r="AA259" s="197"/>
      <c r="AB259" s="134"/>
      <c r="AC259" s="134"/>
      <c r="AD259" s="134"/>
    </row>
    <row r="260" spans="3:30" ht="15.75" hidden="1">
      <c r="C260" s="200" t="s">
        <v>165</v>
      </c>
      <c r="D260" s="301" t="s">
        <v>259</v>
      </c>
      <c r="E260" s="302"/>
      <c r="F260" s="303"/>
      <c r="G260" s="131"/>
      <c r="H260" s="131">
        <v>2</v>
      </c>
      <c r="I260" s="131">
        <f t="shared" si="27"/>
        <v>2</v>
      </c>
      <c r="J260" s="132"/>
      <c r="K260" s="132"/>
      <c r="L260" s="112"/>
      <c r="M260" s="131">
        <v>0</v>
      </c>
      <c r="N260" s="131">
        <f t="shared" si="28"/>
        <v>0</v>
      </c>
      <c r="O260" s="86"/>
      <c r="P260" s="86">
        <f t="shared" si="29"/>
        <v>-2</v>
      </c>
      <c r="Q260" s="86">
        <f t="shared" si="30"/>
        <v>-2</v>
      </c>
      <c r="X260" s="196"/>
      <c r="Y260" s="196"/>
      <c r="Z260" s="197"/>
      <c r="AA260" s="197"/>
      <c r="AB260" s="134"/>
      <c r="AC260" s="134"/>
      <c r="AD260" s="134"/>
    </row>
    <row r="261" spans="3:30" ht="18.75" customHeight="1" hidden="1">
      <c r="C261" s="200" t="s">
        <v>166</v>
      </c>
      <c r="D261" s="301" t="s">
        <v>260</v>
      </c>
      <c r="E261" s="302"/>
      <c r="F261" s="303"/>
      <c r="G261" s="131"/>
      <c r="H261" s="131">
        <v>165</v>
      </c>
      <c r="I261" s="131">
        <f t="shared" si="27"/>
        <v>165</v>
      </c>
      <c r="J261" s="132"/>
      <c r="K261" s="132"/>
      <c r="L261" s="112"/>
      <c r="M261" s="131">
        <v>0</v>
      </c>
      <c r="N261" s="131">
        <f t="shared" si="28"/>
        <v>0</v>
      </c>
      <c r="O261" s="86"/>
      <c r="P261" s="86">
        <f t="shared" si="29"/>
        <v>-165</v>
      </c>
      <c r="Q261" s="86">
        <f t="shared" si="30"/>
        <v>-165</v>
      </c>
      <c r="X261" s="196"/>
      <c r="Y261" s="196"/>
      <c r="Z261" s="197"/>
      <c r="AA261" s="197"/>
      <c r="AB261" s="134"/>
      <c r="AC261" s="134"/>
      <c r="AD261" s="134"/>
    </row>
    <row r="262" spans="3:30" ht="15.75" hidden="1">
      <c r="C262" s="133"/>
      <c r="D262" s="193"/>
      <c r="E262" s="194"/>
      <c r="F262" s="195"/>
      <c r="G262" s="131"/>
      <c r="H262" s="131"/>
      <c r="I262" s="131"/>
      <c r="J262" s="132"/>
      <c r="K262" s="132"/>
      <c r="L262" s="112"/>
      <c r="M262" s="131"/>
      <c r="N262" s="131"/>
      <c r="O262" s="86"/>
      <c r="P262" s="86"/>
      <c r="Q262" s="86"/>
      <c r="X262" s="196"/>
      <c r="Y262" s="196"/>
      <c r="Z262" s="197"/>
      <c r="AA262" s="197"/>
      <c r="AB262" s="134"/>
      <c r="AC262" s="134"/>
      <c r="AD262" s="134"/>
    </row>
    <row r="263" spans="3:30" ht="15.75" hidden="1">
      <c r="C263" s="133"/>
      <c r="D263" s="193"/>
      <c r="E263" s="194"/>
      <c r="F263" s="195"/>
      <c r="G263" s="131"/>
      <c r="H263" s="131"/>
      <c r="I263" s="131"/>
      <c r="J263" s="132"/>
      <c r="K263" s="132"/>
      <c r="L263" s="112"/>
      <c r="M263" s="131"/>
      <c r="N263" s="131"/>
      <c r="O263" s="86"/>
      <c r="P263" s="86"/>
      <c r="Q263" s="86"/>
      <c r="X263" s="196"/>
      <c r="Y263" s="196"/>
      <c r="Z263" s="197"/>
      <c r="AA263" s="197"/>
      <c r="AB263" s="134"/>
      <c r="AC263" s="134"/>
      <c r="AD263" s="134"/>
    </row>
    <row r="264" spans="3:30" ht="15.75" hidden="1">
      <c r="C264" s="133"/>
      <c r="D264" s="193"/>
      <c r="E264" s="194"/>
      <c r="F264" s="195"/>
      <c r="G264" s="131"/>
      <c r="H264" s="131"/>
      <c r="I264" s="131"/>
      <c r="J264" s="132"/>
      <c r="K264" s="132"/>
      <c r="L264" s="112"/>
      <c r="M264" s="131"/>
      <c r="N264" s="131"/>
      <c r="O264" s="86"/>
      <c r="P264" s="86"/>
      <c r="Q264" s="86"/>
      <c r="X264" s="196"/>
      <c r="Y264" s="196"/>
      <c r="Z264" s="197"/>
      <c r="AA264" s="197"/>
      <c r="AB264" s="134"/>
      <c r="AC264" s="134"/>
      <c r="AD264" s="134"/>
    </row>
    <row r="265" spans="3:30" ht="15.75" hidden="1">
      <c r="C265" s="133"/>
      <c r="D265" s="193"/>
      <c r="E265" s="194"/>
      <c r="F265" s="195"/>
      <c r="G265" s="131"/>
      <c r="H265" s="131"/>
      <c r="I265" s="131"/>
      <c r="J265" s="132"/>
      <c r="K265" s="132"/>
      <c r="L265" s="112"/>
      <c r="M265" s="131"/>
      <c r="N265" s="131"/>
      <c r="O265" s="86"/>
      <c r="P265" s="86"/>
      <c r="Q265" s="86"/>
      <c r="X265" s="196"/>
      <c r="Y265" s="196"/>
      <c r="Z265" s="197"/>
      <c r="AA265" s="197"/>
      <c r="AB265" s="134"/>
      <c r="AC265" s="134"/>
      <c r="AD265" s="134"/>
    </row>
    <row r="266" spans="3:30" ht="15.75" hidden="1">
      <c r="C266" s="133"/>
      <c r="D266" s="193"/>
      <c r="E266" s="194"/>
      <c r="F266" s="195"/>
      <c r="G266" s="131"/>
      <c r="H266" s="131"/>
      <c r="I266" s="131"/>
      <c r="J266" s="132"/>
      <c r="K266" s="132"/>
      <c r="L266" s="112"/>
      <c r="M266" s="131"/>
      <c r="N266" s="131"/>
      <c r="O266" s="86"/>
      <c r="P266" s="86"/>
      <c r="Q266" s="86"/>
      <c r="X266" s="196"/>
      <c r="Y266" s="196"/>
      <c r="Z266" s="197"/>
      <c r="AA266" s="197"/>
      <c r="AB266" s="134"/>
      <c r="AC266" s="134"/>
      <c r="AD266" s="134"/>
    </row>
    <row r="267" spans="3:30" ht="55.5" customHeight="1" hidden="1">
      <c r="C267" s="375" t="s">
        <v>262</v>
      </c>
      <c r="D267" s="376"/>
      <c r="E267" s="376"/>
      <c r="F267" s="376"/>
      <c r="G267" s="376"/>
      <c r="H267" s="376"/>
      <c r="I267" s="376"/>
      <c r="J267" s="376"/>
      <c r="K267" s="376"/>
      <c r="L267" s="376"/>
      <c r="M267" s="376"/>
      <c r="N267" s="376"/>
      <c r="O267" s="376"/>
      <c r="P267" s="376"/>
      <c r="Q267" s="376"/>
      <c r="X267" s="403"/>
      <c r="Y267" s="403"/>
      <c r="Z267" s="408"/>
      <c r="AA267" s="408"/>
      <c r="AB267" s="134"/>
      <c r="AC267" s="134"/>
      <c r="AD267" s="134"/>
    </row>
    <row r="268" spans="3:30" ht="12.75" hidden="1">
      <c r="C268" s="104" t="s">
        <v>52</v>
      </c>
      <c r="D268" s="370" t="s">
        <v>51</v>
      </c>
      <c r="E268" s="370"/>
      <c r="F268" s="370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X268" s="404"/>
      <c r="Y268" s="404"/>
      <c r="Z268" s="395"/>
      <c r="AA268" s="395"/>
      <c r="AB268" s="134"/>
      <c r="AC268" s="134"/>
      <c r="AD268" s="134"/>
    </row>
    <row r="269" spans="3:30" ht="25.5" customHeight="1" hidden="1">
      <c r="C269" s="135" t="s">
        <v>43</v>
      </c>
      <c r="D269" s="370" t="s">
        <v>263</v>
      </c>
      <c r="E269" s="370"/>
      <c r="F269" s="370"/>
      <c r="G269" s="109"/>
      <c r="H269" s="109">
        <v>2</v>
      </c>
      <c r="I269" s="109">
        <f>H269</f>
        <v>2</v>
      </c>
      <c r="J269" s="109"/>
      <c r="K269" s="109"/>
      <c r="L269" s="109"/>
      <c r="M269" s="109">
        <v>2</v>
      </c>
      <c r="N269" s="109">
        <f>M269</f>
        <v>2</v>
      </c>
      <c r="O269" s="109"/>
      <c r="P269" s="109">
        <f>M269-H269</f>
        <v>0</v>
      </c>
      <c r="Q269" s="109">
        <f>P269</f>
        <v>0</v>
      </c>
      <c r="X269" s="134"/>
      <c r="Y269" s="134"/>
      <c r="Z269" s="395"/>
      <c r="AA269" s="395"/>
      <c r="AB269" s="134"/>
      <c r="AC269" s="134"/>
      <c r="AD269" s="134"/>
    </row>
    <row r="270" spans="3:30" ht="25.5" customHeight="1" hidden="1">
      <c r="C270" s="213" t="s">
        <v>42</v>
      </c>
      <c r="D270" s="301" t="s">
        <v>265</v>
      </c>
      <c r="E270" s="302"/>
      <c r="F270" s="303"/>
      <c r="G270" s="131"/>
      <c r="H270" s="131">
        <v>3</v>
      </c>
      <c r="I270" s="109">
        <f>H270</f>
        <v>3</v>
      </c>
      <c r="J270" s="392"/>
      <c r="K270" s="392"/>
      <c r="L270" s="112"/>
      <c r="M270" s="131">
        <v>3</v>
      </c>
      <c r="N270" s="109">
        <f>M270</f>
        <v>3</v>
      </c>
      <c r="O270" s="86"/>
      <c r="P270" s="109">
        <f aca="true" t="shared" si="31" ref="P270:P280">M270-H270</f>
        <v>0</v>
      </c>
      <c r="Q270" s="109">
        <f aca="true" t="shared" si="32" ref="Q270:Q280">P270</f>
        <v>0</v>
      </c>
      <c r="X270" s="134"/>
      <c r="Y270" s="134"/>
      <c r="Z270" s="395"/>
      <c r="AA270" s="395"/>
      <c r="AB270" s="134"/>
      <c r="AC270" s="134"/>
      <c r="AD270" s="134"/>
    </row>
    <row r="271" spans="3:30" ht="15.75" hidden="1">
      <c r="C271" s="203" t="s">
        <v>41</v>
      </c>
      <c r="D271" s="301" t="s">
        <v>266</v>
      </c>
      <c r="E271" s="302"/>
      <c r="F271" s="303"/>
      <c r="G271" s="131"/>
      <c r="H271" s="131">
        <v>800</v>
      </c>
      <c r="I271" s="109">
        <f>H271</f>
        <v>800</v>
      </c>
      <c r="J271" s="392"/>
      <c r="K271" s="392"/>
      <c r="L271" s="112"/>
      <c r="M271" s="131">
        <v>0</v>
      </c>
      <c r="N271" s="109">
        <f>M271</f>
        <v>0</v>
      </c>
      <c r="O271" s="86"/>
      <c r="P271" s="109">
        <f t="shared" si="31"/>
        <v>-800</v>
      </c>
      <c r="Q271" s="109">
        <f t="shared" si="32"/>
        <v>-800</v>
      </c>
      <c r="X271" s="134"/>
      <c r="Y271" s="134"/>
      <c r="Z271" s="395"/>
      <c r="AA271" s="395"/>
      <c r="AB271" s="134"/>
      <c r="AC271" s="134"/>
      <c r="AD271" s="134"/>
    </row>
    <row r="272" spans="3:30" ht="15.75" hidden="1">
      <c r="C272" s="203" t="s">
        <v>40</v>
      </c>
      <c r="D272" s="301" t="s">
        <v>267</v>
      </c>
      <c r="E272" s="302"/>
      <c r="F272" s="303"/>
      <c r="G272" s="131"/>
      <c r="H272" s="131">
        <v>37</v>
      </c>
      <c r="I272" s="109">
        <f>H272</f>
        <v>37</v>
      </c>
      <c r="J272" s="392"/>
      <c r="K272" s="392"/>
      <c r="L272" s="112"/>
      <c r="M272" s="131">
        <v>32</v>
      </c>
      <c r="N272" s="109">
        <f>M272</f>
        <v>32</v>
      </c>
      <c r="O272" s="86"/>
      <c r="P272" s="109">
        <f t="shared" si="31"/>
        <v>-5</v>
      </c>
      <c r="Q272" s="109">
        <f t="shared" si="32"/>
        <v>-5</v>
      </c>
      <c r="X272" s="134"/>
      <c r="Y272" s="134"/>
      <c r="Z272" s="395"/>
      <c r="AA272" s="395"/>
      <c r="AB272" s="134"/>
      <c r="AC272" s="134"/>
      <c r="AD272" s="134"/>
    </row>
    <row r="273" spans="3:30" ht="33" customHeight="1" hidden="1">
      <c r="C273" s="214" t="s">
        <v>157</v>
      </c>
      <c r="D273" s="301" t="s">
        <v>268</v>
      </c>
      <c r="E273" s="302"/>
      <c r="F273" s="303"/>
      <c r="G273" s="131"/>
      <c r="H273" s="131">
        <v>10</v>
      </c>
      <c r="I273" s="109">
        <f>H273</f>
        <v>10</v>
      </c>
      <c r="J273" s="392"/>
      <c r="K273" s="392"/>
      <c r="L273" s="112"/>
      <c r="M273" s="131">
        <v>0</v>
      </c>
      <c r="N273" s="109">
        <f>M273</f>
        <v>0</v>
      </c>
      <c r="O273" s="86"/>
      <c r="P273" s="109">
        <f t="shared" si="31"/>
        <v>-10</v>
      </c>
      <c r="Q273" s="109">
        <f t="shared" si="32"/>
        <v>-10</v>
      </c>
      <c r="X273" s="134"/>
      <c r="Y273" s="134"/>
      <c r="Z273" s="412"/>
      <c r="AA273" s="412"/>
      <c r="AB273" s="134"/>
      <c r="AC273" s="134"/>
      <c r="AD273" s="134"/>
    </row>
    <row r="274" spans="3:30" ht="15.75" hidden="1">
      <c r="C274" s="200" t="s">
        <v>169</v>
      </c>
      <c r="D274" s="301" t="s">
        <v>269</v>
      </c>
      <c r="E274" s="302"/>
      <c r="F274" s="303"/>
      <c r="G274" s="131"/>
      <c r="H274" s="131">
        <v>9</v>
      </c>
      <c r="I274" s="109">
        <f aca="true" t="shared" si="33" ref="I274:I280">H274</f>
        <v>9</v>
      </c>
      <c r="J274" s="392"/>
      <c r="K274" s="392"/>
      <c r="L274" s="112"/>
      <c r="M274" s="131">
        <v>0</v>
      </c>
      <c r="N274" s="109">
        <f aca="true" t="shared" si="34" ref="N274:N280">M274</f>
        <v>0</v>
      </c>
      <c r="O274" s="86"/>
      <c r="P274" s="109">
        <f t="shared" si="31"/>
        <v>-9</v>
      </c>
      <c r="Q274" s="109">
        <f t="shared" si="32"/>
        <v>-9</v>
      </c>
      <c r="X274" s="134"/>
      <c r="Y274" s="134"/>
      <c r="Z274" s="136"/>
      <c r="AA274" s="136"/>
      <c r="AB274" s="134"/>
      <c r="AC274" s="134"/>
      <c r="AD274" s="134"/>
    </row>
    <row r="275" spans="3:30" ht="15.75" hidden="1">
      <c r="C275" s="200" t="s">
        <v>170</v>
      </c>
      <c r="D275" s="309" t="s">
        <v>270</v>
      </c>
      <c r="E275" s="309"/>
      <c r="F275" s="309"/>
      <c r="G275" s="131"/>
      <c r="H275" s="131">
        <v>385</v>
      </c>
      <c r="I275" s="109">
        <f t="shared" si="33"/>
        <v>385</v>
      </c>
      <c r="J275" s="392"/>
      <c r="K275" s="392"/>
      <c r="L275" s="112"/>
      <c r="M275" s="131">
        <v>0</v>
      </c>
      <c r="N275" s="109">
        <f t="shared" si="34"/>
        <v>0</v>
      </c>
      <c r="O275" s="86"/>
      <c r="P275" s="109">
        <f t="shared" si="31"/>
        <v>-385</v>
      </c>
      <c r="Q275" s="109">
        <f t="shared" si="32"/>
        <v>-385</v>
      </c>
      <c r="X275" s="134"/>
      <c r="Y275" s="134"/>
      <c r="Z275" s="408"/>
      <c r="AA275" s="408"/>
      <c r="AB275" s="134"/>
      <c r="AC275" s="134"/>
      <c r="AD275" s="134"/>
    </row>
    <row r="276" spans="3:30" ht="15.75" hidden="1">
      <c r="C276" s="200" t="s">
        <v>171</v>
      </c>
      <c r="D276" s="309" t="s">
        <v>271</v>
      </c>
      <c r="E276" s="309"/>
      <c r="F276" s="309"/>
      <c r="G276" s="131"/>
      <c r="H276" s="131">
        <v>22</v>
      </c>
      <c r="I276" s="109">
        <f t="shared" si="33"/>
        <v>22</v>
      </c>
      <c r="J276" s="392"/>
      <c r="K276" s="392"/>
      <c r="L276" s="112"/>
      <c r="M276" s="131">
        <v>0</v>
      </c>
      <c r="N276" s="109">
        <f t="shared" si="34"/>
        <v>0</v>
      </c>
      <c r="O276" s="86"/>
      <c r="P276" s="109">
        <f t="shared" si="31"/>
        <v>-22</v>
      </c>
      <c r="Q276" s="109">
        <f t="shared" si="32"/>
        <v>-22</v>
      </c>
      <c r="X276" s="134"/>
      <c r="Y276" s="134"/>
      <c r="Z276" s="408"/>
      <c r="AA276" s="408"/>
      <c r="AB276" s="134"/>
      <c r="AC276" s="134"/>
      <c r="AD276" s="134"/>
    </row>
    <row r="277" spans="3:30" ht="15.75" hidden="1">
      <c r="C277" s="200" t="s">
        <v>172</v>
      </c>
      <c r="D277" s="309" t="s">
        <v>272</v>
      </c>
      <c r="E277" s="309"/>
      <c r="F277" s="309"/>
      <c r="G277" s="131"/>
      <c r="H277" s="131">
        <v>4</v>
      </c>
      <c r="I277" s="109">
        <f t="shared" si="33"/>
        <v>4</v>
      </c>
      <c r="J277" s="392"/>
      <c r="K277" s="392"/>
      <c r="L277" s="112"/>
      <c r="M277" s="131">
        <v>0</v>
      </c>
      <c r="N277" s="109">
        <f t="shared" si="34"/>
        <v>0</v>
      </c>
      <c r="O277" s="86"/>
      <c r="P277" s="109">
        <f t="shared" si="31"/>
        <v>-4</v>
      </c>
      <c r="Q277" s="109">
        <f t="shared" si="32"/>
        <v>-4</v>
      </c>
      <c r="X277" s="134"/>
      <c r="Y277" s="134"/>
      <c r="Z277" s="408"/>
      <c r="AA277" s="408"/>
      <c r="AB277" s="134"/>
      <c r="AC277" s="134"/>
      <c r="AD277" s="134"/>
    </row>
    <row r="278" spans="3:30" ht="15.75" hidden="1">
      <c r="C278" s="200" t="s">
        <v>173</v>
      </c>
      <c r="D278" s="309" t="s">
        <v>273</v>
      </c>
      <c r="E278" s="309"/>
      <c r="F278" s="309"/>
      <c r="G278" s="131"/>
      <c r="H278" s="131">
        <v>276</v>
      </c>
      <c r="I278" s="109">
        <f t="shared" si="33"/>
        <v>276</v>
      </c>
      <c r="J278" s="392"/>
      <c r="K278" s="392"/>
      <c r="L278" s="112"/>
      <c r="M278" s="131">
        <v>0</v>
      </c>
      <c r="N278" s="109">
        <f t="shared" si="34"/>
        <v>0</v>
      </c>
      <c r="O278" s="86"/>
      <c r="P278" s="109">
        <f t="shared" si="31"/>
        <v>-276</v>
      </c>
      <c r="Q278" s="109">
        <f t="shared" si="32"/>
        <v>-276</v>
      </c>
      <c r="W278" s="37"/>
      <c r="X278" s="134"/>
      <c r="Y278" s="134"/>
      <c r="Z278" s="408"/>
      <c r="AA278" s="408"/>
      <c r="AB278" s="134"/>
      <c r="AC278" s="134"/>
      <c r="AD278" s="134"/>
    </row>
    <row r="279" spans="3:30" ht="15.75" hidden="1">
      <c r="C279" s="200" t="s">
        <v>174</v>
      </c>
      <c r="D279" s="309" t="s">
        <v>274</v>
      </c>
      <c r="E279" s="309"/>
      <c r="F279" s="309"/>
      <c r="G279" s="131"/>
      <c r="H279" s="131">
        <v>165</v>
      </c>
      <c r="I279" s="109">
        <f t="shared" si="33"/>
        <v>165</v>
      </c>
      <c r="J279" s="392"/>
      <c r="K279" s="392"/>
      <c r="L279" s="112"/>
      <c r="M279" s="131">
        <v>0</v>
      </c>
      <c r="N279" s="109">
        <f t="shared" si="34"/>
        <v>0</v>
      </c>
      <c r="O279" s="86"/>
      <c r="P279" s="109">
        <f t="shared" si="31"/>
        <v>-165</v>
      </c>
      <c r="Q279" s="109">
        <f t="shared" si="32"/>
        <v>-165</v>
      </c>
      <c r="W279" s="37"/>
      <c r="X279" s="134"/>
      <c r="Y279" s="134"/>
      <c r="Z279" s="408"/>
      <c r="AA279" s="408"/>
      <c r="AB279" s="134"/>
      <c r="AC279" s="134"/>
      <c r="AD279" s="134"/>
    </row>
    <row r="280" spans="3:30" ht="15.75" hidden="1">
      <c r="C280" s="200" t="s">
        <v>175</v>
      </c>
      <c r="D280" s="309" t="s">
        <v>275</v>
      </c>
      <c r="E280" s="309"/>
      <c r="F280" s="309"/>
      <c r="G280" s="131"/>
      <c r="H280" s="131">
        <v>2</v>
      </c>
      <c r="I280" s="109">
        <f t="shared" si="33"/>
        <v>2</v>
      </c>
      <c r="J280" s="392"/>
      <c r="K280" s="392"/>
      <c r="L280" s="112"/>
      <c r="M280" s="131">
        <v>0</v>
      </c>
      <c r="N280" s="109">
        <f t="shared" si="34"/>
        <v>0</v>
      </c>
      <c r="O280" s="86"/>
      <c r="P280" s="109">
        <f t="shared" si="31"/>
        <v>-2</v>
      </c>
      <c r="Q280" s="109">
        <f t="shared" si="32"/>
        <v>-2</v>
      </c>
      <c r="W280" s="37"/>
      <c r="X280" s="413"/>
      <c r="Y280" s="413"/>
      <c r="Z280" s="408"/>
      <c r="AA280" s="408"/>
      <c r="AB280" s="134"/>
      <c r="AC280" s="134"/>
      <c r="AD280" s="134"/>
    </row>
    <row r="281" spans="3:30" ht="15.75" hidden="1">
      <c r="C281" s="137"/>
      <c r="D281" s="309"/>
      <c r="E281" s="309"/>
      <c r="F281" s="309"/>
      <c r="G281" s="131"/>
      <c r="H281" s="131"/>
      <c r="I281" s="109"/>
      <c r="J281" s="392"/>
      <c r="K281" s="392"/>
      <c r="L281" s="112"/>
      <c r="M281" s="131"/>
      <c r="N281" s="109"/>
      <c r="O281" s="86"/>
      <c r="P281" s="109"/>
      <c r="Q281" s="109"/>
      <c r="W281" s="37"/>
      <c r="X281" s="413"/>
      <c r="Y281" s="413"/>
      <c r="Z281" s="134"/>
      <c r="AA281" s="134"/>
      <c r="AB281" s="134"/>
      <c r="AC281" s="134"/>
      <c r="AD281" s="134"/>
    </row>
    <row r="282" spans="3:30" ht="40.5" customHeight="1" hidden="1">
      <c r="C282" s="375" t="s">
        <v>264</v>
      </c>
      <c r="D282" s="376"/>
      <c r="E282" s="376"/>
      <c r="F282" s="376"/>
      <c r="G282" s="376"/>
      <c r="H282" s="376"/>
      <c r="I282" s="376"/>
      <c r="J282" s="376"/>
      <c r="K282" s="376"/>
      <c r="L282" s="376"/>
      <c r="M282" s="376"/>
      <c r="N282" s="376"/>
      <c r="O282" s="376"/>
      <c r="P282" s="376"/>
      <c r="Q282" s="376"/>
      <c r="W282" s="37"/>
      <c r="X282" s="413"/>
      <c r="Y282" s="413"/>
      <c r="Z282" s="134"/>
      <c r="AA282" s="134"/>
      <c r="AB282" s="134"/>
      <c r="AC282" s="134"/>
      <c r="AD282" s="134"/>
    </row>
    <row r="283" spans="3:29" ht="12.75" hidden="1">
      <c r="C283" s="5">
        <v>3</v>
      </c>
      <c r="D283" s="305" t="s">
        <v>50</v>
      </c>
      <c r="E283" s="377"/>
      <c r="F283" s="377"/>
      <c r="G283" s="377"/>
      <c r="H283" s="377"/>
      <c r="I283" s="377"/>
      <c r="J283" s="377"/>
      <c r="K283" s="377"/>
      <c r="L283" s="377"/>
      <c r="M283" s="377"/>
      <c r="N283" s="377"/>
      <c r="O283" s="377"/>
      <c r="P283" s="377"/>
      <c r="Q283" s="377"/>
      <c r="W283" s="37"/>
      <c r="X283" s="413"/>
      <c r="Y283" s="413"/>
      <c r="Z283" s="37"/>
      <c r="AA283" s="37"/>
      <c r="AB283" s="37"/>
      <c r="AC283" s="37"/>
    </row>
    <row r="284" spans="3:29" ht="36.75" customHeight="1" hidden="1">
      <c r="C284" s="200" t="s">
        <v>46</v>
      </c>
      <c r="D284" s="301" t="s">
        <v>181</v>
      </c>
      <c r="E284" s="302"/>
      <c r="F284" s="303"/>
      <c r="G284" s="131"/>
      <c r="H284" s="138">
        <v>9.9</v>
      </c>
      <c r="I284" s="138">
        <f>H284</f>
        <v>9.9</v>
      </c>
      <c r="J284" s="392"/>
      <c r="K284" s="392"/>
      <c r="L284" s="112"/>
      <c r="M284" s="138">
        <v>7.93698</v>
      </c>
      <c r="N284" s="138">
        <f>M284</f>
        <v>7.93698</v>
      </c>
      <c r="O284" s="86"/>
      <c r="P284" s="139">
        <f>M284-H284</f>
        <v>-1.9630200000000002</v>
      </c>
      <c r="Q284" s="139">
        <f>P284</f>
        <v>-1.9630200000000002</v>
      </c>
      <c r="W284" s="37"/>
      <c r="X284" s="413"/>
      <c r="Y284" s="413"/>
      <c r="Z284" s="37"/>
      <c r="AA284" s="37"/>
      <c r="AB284" s="37"/>
      <c r="AC284" s="37"/>
    </row>
    <row r="285" spans="3:29" ht="15.75" hidden="1">
      <c r="C285" s="200" t="s">
        <v>47</v>
      </c>
      <c r="D285" s="301" t="s">
        <v>276</v>
      </c>
      <c r="E285" s="302"/>
      <c r="F285" s="303"/>
      <c r="G285" s="131"/>
      <c r="H285" s="138">
        <v>0.18288</v>
      </c>
      <c r="I285" s="138">
        <f aca="true" t="shared" si="35" ref="I285:I293">H285</f>
        <v>0.18288</v>
      </c>
      <c r="J285" s="392"/>
      <c r="K285" s="392"/>
      <c r="L285" s="112"/>
      <c r="M285" s="138">
        <v>0</v>
      </c>
      <c r="N285" s="138">
        <f aca="true" t="shared" si="36" ref="N285:N293">M285</f>
        <v>0</v>
      </c>
      <c r="O285" s="86"/>
      <c r="P285" s="139">
        <f aca="true" t="shared" si="37" ref="P285:P293">M285-H285</f>
        <v>-0.18288</v>
      </c>
      <c r="Q285" s="139">
        <f aca="true" t="shared" si="38" ref="Q285:Q293">P285</f>
        <v>-0.18288</v>
      </c>
      <c r="W285" s="37"/>
      <c r="X285" s="413"/>
      <c r="Y285" s="413"/>
      <c r="Z285" s="37"/>
      <c r="AA285" s="37"/>
      <c r="AB285" s="37"/>
      <c r="AC285" s="37"/>
    </row>
    <row r="286" spans="3:29" ht="15.75" hidden="1">
      <c r="C286" s="200" t="s">
        <v>158</v>
      </c>
      <c r="D286" s="301" t="s">
        <v>182</v>
      </c>
      <c r="E286" s="302"/>
      <c r="F286" s="303"/>
      <c r="G286" s="131"/>
      <c r="H286" s="138">
        <v>8.862</v>
      </c>
      <c r="I286" s="138">
        <f t="shared" si="35"/>
        <v>8.862</v>
      </c>
      <c r="J286" s="392"/>
      <c r="K286" s="392"/>
      <c r="L286" s="112"/>
      <c r="M286" s="138">
        <v>8.0596</v>
      </c>
      <c r="N286" s="138">
        <f t="shared" si="36"/>
        <v>8.0596</v>
      </c>
      <c r="O286" s="86"/>
      <c r="P286" s="139">
        <f t="shared" si="37"/>
        <v>-0.8024000000000004</v>
      </c>
      <c r="Q286" s="139">
        <f t="shared" si="38"/>
        <v>-0.8024000000000004</v>
      </c>
      <c r="W286" s="37"/>
      <c r="X286" s="413"/>
      <c r="Y286" s="413"/>
      <c r="Z286" s="37"/>
      <c r="AA286" s="37"/>
      <c r="AB286" s="37"/>
      <c r="AC286" s="37"/>
    </row>
    <row r="287" spans="3:29" ht="15.75" hidden="1">
      <c r="C287" s="200" t="s">
        <v>159</v>
      </c>
      <c r="D287" s="301" t="s">
        <v>183</v>
      </c>
      <c r="E287" s="302"/>
      <c r="F287" s="303"/>
      <c r="G287" s="131"/>
      <c r="H287" s="138">
        <v>17.01</v>
      </c>
      <c r="I287" s="138">
        <f t="shared" si="35"/>
        <v>17.01</v>
      </c>
      <c r="J287" s="392"/>
      <c r="K287" s="392"/>
      <c r="L287" s="112"/>
      <c r="M287" s="138">
        <v>0</v>
      </c>
      <c r="N287" s="138">
        <f t="shared" si="36"/>
        <v>0</v>
      </c>
      <c r="O287" s="86"/>
      <c r="P287" s="139">
        <f t="shared" si="37"/>
        <v>-17.01</v>
      </c>
      <c r="Q287" s="139">
        <f t="shared" si="38"/>
        <v>-17.01</v>
      </c>
      <c r="W287" s="37"/>
      <c r="X287" s="413"/>
      <c r="Y287" s="413"/>
      <c r="Z287" s="37"/>
      <c r="AA287" s="37"/>
      <c r="AB287" s="37"/>
      <c r="AC287" s="37"/>
    </row>
    <row r="288" spans="3:29" ht="15.75" hidden="1">
      <c r="C288" s="200" t="s">
        <v>176</v>
      </c>
      <c r="D288" s="301" t="s">
        <v>277</v>
      </c>
      <c r="E288" s="302"/>
      <c r="F288" s="303"/>
      <c r="G288" s="131"/>
      <c r="H288" s="138">
        <v>1.09</v>
      </c>
      <c r="I288" s="138">
        <f t="shared" si="35"/>
        <v>1.09</v>
      </c>
      <c r="J288" s="392"/>
      <c r="K288" s="392"/>
      <c r="L288" s="112"/>
      <c r="M288" s="138">
        <v>0</v>
      </c>
      <c r="N288" s="138">
        <f t="shared" si="36"/>
        <v>0</v>
      </c>
      <c r="O288" s="86"/>
      <c r="P288" s="139">
        <f t="shared" si="37"/>
        <v>-1.09</v>
      </c>
      <c r="Q288" s="139">
        <f t="shared" si="38"/>
        <v>-1.09</v>
      </c>
      <c r="W288" s="37"/>
      <c r="X288" s="413"/>
      <c r="Y288" s="413"/>
      <c r="Z288" s="37"/>
      <c r="AA288" s="37"/>
      <c r="AB288" s="37"/>
      <c r="AC288" s="37"/>
    </row>
    <row r="289" spans="3:29" ht="15.75" hidden="1">
      <c r="C289" s="200" t="s">
        <v>177</v>
      </c>
      <c r="D289" s="301" t="s">
        <v>278</v>
      </c>
      <c r="E289" s="302"/>
      <c r="F289" s="303"/>
      <c r="G289" s="131"/>
      <c r="H289" s="138">
        <v>1.363</v>
      </c>
      <c r="I289" s="138">
        <f t="shared" si="35"/>
        <v>1.363</v>
      </c>
      <c r="J289" s="392"/>
      <c r="K289" s="392"/>
      <c r="L289" s="112"/>
      <c r="M289" s="138">
        <v>0</v>
      </c>
      <c r="N289" s="138">
        <f t="shared" si="36"/>
        <v>0</v>
      </c>
      <c r="O289" s="86"/>
      <c r="P289" s="139">
        <f t="shared" si="37"/>
        <v>-1.363</v>
      </c>
      <c r="Q289" s="139">
        <f t="shared" si="38"/>
        <v>-1.363</v>
      </c>
      <c r="W289" s="37"/>
      <c r="X289" s="37"/>
      <c r="Y289" s="37"/>
      <c r="Z289" s="37"/>
      <c r="AA289" s="37"/>
      <c r="AB289" s="37"/>
      <c r="AC289" s="37"/>
    </row>
    <row r="290" spans="3:29" ht="15.75" hidden="1">
      <c r="C290" s="200" t="s">
        <v>178</v>
      </c>
      <c r="D290" s="301" t="s">
        <v>279</v>
      </c>
      <c r="E290" s="302"/>
      <c r="F290" s="303"/>
      <c r="G290" s="131"/>
      <c r="H290" s="138">
        <v>18</v>
      </c>
      <c r="I290" s="138">
        <f t="shared" si="35"/>
        <v>18</v>
      </c>
      <c r="J290" s="392"/>
      <c r="K290" s="392"/>
      <c r="L290" s="112"/>
      <c r="M290" s="138">
        <v>0</v>
      </c>
      <c r="N290" s="138">
        <f t="shared" si="36"/>
        <v>0</v>
      </c>
      <c r="O290" s="86"/>
      <c r="P290" s="139">
        <f t="shared" si="37"/>
        <v>-18</v>
      </c>
      <c r="Q290" s="139">
        <f t="shared" si="38"/>
        <v>-18</v>
      </c>
      <c r="W290" s="37"/>
      <c r="X290" s="37"/>
      <c r="Y290" s="37"/>
      <c r="Z290" s="37"/>
      <c r="AA290" s="37"/>
      <c r="AB290" s="37"/>
      <c r="AC290" s="37"/>
    </row>
    <row r="291" spans="3:29" ht="15.75" hidden="1">
      <c r="C291" s="200" t="s">
        <v>179</v>
      </c>
      <c r="D291" s="301" t="s">
        <v>280</v>
      </c>
      <c r="E291" s="302"/>
      <c r="F291" s="303"/>
      <c r="G291" s="131"/>
      <c r="H291" s="138">
        <v>0.32174</v>
      </c>
      <c r="I291" s="138">
        <f t="shared" si="35"/>
        <v>0.32174</v>
      </c>
      <c r="J291" s="392"/>
      <c r="K291" s="392"/>
      <c r="L291" s="112"/>
      <c r="M291" s="138">
        <v>0</v>
      </c>
      <c r="N291" s="138">
        <f t="shared" si="36"/>
        <v>0</v>
      </c>
      <c r="O291" s="86"/>
      <c r="P291" s="139">
        <f t="shared" si="37"/>
        <v>-0.32174</v>
      </c>
      <c r="Q291" s="139">
        <f t="shared" si="38"/>
        <v>-0.32174</v>
      </c>
      <c r="W291" s="37"/>
      <c r="X291" s="37"/>
      <c r="Y291" s="37"/>
      <c r="Z291" s="37"/>
      <c r="AA291" s="37"/>
      <c r="AB291" s="37"/>
      <c r="AC291" s="37"/>
    </row>
    <row r="292" spans="3:29" ht="15.75" hidden="1">
      <c r="C292" s="200" t="s">
        <v>180</v>
      </c>
      <c r="D292" s="301" t="s">
        <v>281</v>
      </c>
      <c r="E292" s="302"/>
      <c r="F292" s="303"/>
      <c r="G292" s="131"/>
      <c r="H292" s="138">
        <v>0.33636</v>
      </c>
      <c r="I292" s="138">
        <f t="shared" si="35"/>
        <v>0.33636</v>
      </c>
      <c r="J292" s="392"/>
      <c r="K292" s="392"/>
      <c r="L292" s="112"/>
      <c r="M292" s="138">
        <v>0</v>
      </c>
      <c r="N292" s="138">
        <f t="shared" si="36"/>
        <v>0</v>
      </c>
      <c r="O292" s="86"/>
      <c r="P292" s="139">
        <f t="shared" si="37"/>
        <v>-0.33636</v>
      </c>
      <c r="Q292" s="139">
        <f t="shared" si="38"/>
        <v>-0.33636</v>
      </c>
      <c r="W292" s="37"/>
      <c r="X292" s="37"/>
      <c r="Y292" s="37"/>
      <c r="Z292" s="37"/>
      <c r="AA292" s="37"/>
      <c r="AB292" s="37"/>
      <c r="AC292" s="37"/>
    </row>
    <row r="293" spans="3:29" ht="39.75" customHeight="1" hidden="1">
      <c r="C293" s="200" t="s">
        <v>189</v>
      </c>
      <c r="D293" s="301" t="s">
        <v>282</v>
      </c>
      <c r="E293" s="302"/>
      <c r="F293" s="303"/>
      <c r="G293" s="131"/>
      <c r="H293" s="138">
        <v>60</v>
      </c>
      <c r="I293" s="138">
        <f t="shared" si="35"/>
        <v>60</v>
      </c>
      <c r="J293" s="132"/>
      <c r="K293" s="132"/>
      <c r="L293" s="112"/>
      <c r="M293" s="138">
        <v>0</v>
      </c>
      <c r="N293" s="138">
        <f t="shared" si="36"/>
        <v>0</v>
      </c>
      <c r="O293" s="86"/>
      <c r="P293" s="139">
        <f t="shared" si="37"/>
        <v>-60</v>
      </c>
      <c r="Q293" s="139">
        <f t="shared" si="38"/>
        <v>-60</v>
      </c>
      <c r="W293" s="37"/>
      <c r="X293" s="37"/>
      <c r="Y293" s="37"/>
      <c r="Z293" s="37"/>
      <c r="AA293" s="37"/>
      <c r="AB293" s="37"/>
      <c r="AC293" s="37"/>
    </row>
    <row r="294" spans="3:29" ht="39" customHeight="1" hidden="1">
      <c r="C294" s="375" t="s">
        <v>283</v>
      </c>
      <c r="D294" s="376"/>
      <c r="E294" s="376"/>
      <c r="F294" s="376"/>
      <c r="G294" s="376"/>
      <c r="H294" s="376"/>
      <c r="I294" s="376"/>
      <c r="J294" s="376"/>
      <c r="K294" s="376"/>
      <c r="L294" s="376"/>
      <c r="M294" s="376"/>
      <c r="N294" s="376"/>
      <c r="O294" s="376"/>
      <c r="P294" s="376"/>
      <c r="Q294" s="376"/>
      <c r="W294" s="37"/>
      <c r="X294" s="37"/>
      <c r="Y294" s="37"/>
      <c r="Z294" s="37"/>
      <c r="AA294" s="37"/>
      <c r="AB294" s="37"/>
      <c r="AC294" s="37"/>
    </row>
    <row r="295" spans="3:29" ht="12.75" hidden="1">
      <c r="C295" s="65">
        <v>4</v>
      </c>
      <c r="D295" s="294" t="s">
        <v>122</v>
      </c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W295" s="37"/>
      <c r="X295" s="37"/>
      <c r="Y295" s="37"/>
      <c r="Z295" s="37"/>
      <c r="AA295" s="37"/>
      <c r="AB295" s="37"/>
      <c r="AC295" s="37"/>
    </row>
    <row r="296" spans="3:29" ht="15.75" hidden="1">
      <c r="C296" s="200" t="s">
        <v>292</v>
      </c>
      <c r="D296" s="409" t="s">
        <v>184</v>
      </c>
      <c r="E296" s="410"/>
      <c r="F296" s="411"/>
      <c r="G296" s="109"/>
      <c r="H296" s="109">
        <v>100</v>
      </c>
      <c r="I296" s="109">
        <v>100</v>
      </c>
      <c r="J296" s="109"/>
      <c r="K296" s="109"/>
      <c r="L296" s="109"/>
      <c r="M296" s="109">
        <v>100</v>
      </c>
      <c r="N296" s="109">
        <v>100</v>
      </c>
      <c r="O296" s="109"/>
      <c r="P296" s="109">
        <f>M296-H296</f>
        <v>0</v>
      </c>
      <c r="Q296" s="109">
        <f>N296-I296</f>
        <v>0</v>
      </c>
      <c r="W296" s="37"/>
      <c r="X296" s="37"/>
      <c r="Y296" s="37"/>
      <c r="Z296" s="413"/>
      <c r="AA296" s="413"/>
      <c r="AB296" s="37"/>
      <c r="AC296" s="37"/>
    </row>
    <row r="297" spans="3:29" ht="15.75" hidden="1">
      <c r="C297" s="200" t="s">
        <v>293</v>
      </c>
      <c r="D297" s="409" t="s">
        <v>185</v>
      </c>
      <c r="E297" s="410"/>
      <c r="F297" s="411"/>
      <c r="G297" s="109"/>
      <c r="H297" s="109">
        <v>100</v>
      </c>
      <c r="I297" s="109">
        <v>100</v>
      </c>
      <c r="J297" s="109"/>
      <c r="K297" s="109"/>
      <c r="L297" s="109"/>
      <c r="M297" s="109">
        <v>100</v>
      </c>
      <c r="N297" s="109">
        <v>100</v>
      </c>
      <c r="O297" s="109"/>
      <c r="P297" s="109">
        <f aca="true" t="shared" si="39" ref="P297:P307">M297-H297</f>
        <v>0</v>
      </c>
      <c r="Q297" s="109">
        <f aca="true" t="shared" si="40" ref="Q297:Q307">N297-I297</f>
        <v>0</v>
      </c>
      <c r="W297" s="37"/>
      <c r="X297" s="37"/>
      <c r="Y297" s="37"/>
      <c r="Z297" s="413"/>
      <c r="AA297" s="413"/>
      <c r="AB297" s="37"/>
      <c r="AC297" s="37"/>
    </row>
    <row r="298" spans="3:29" ht="15.75" hidden="1">
      <c r="C298" s="200" t="s">
        <v>294</v>
      </c>
      <c r="D298" s="409" t="s">
        <v>186</v>
      </c>
      <c r="E298" s="410"/>
      <c r="F298" s="411"/>
      <c r="G298" s="109"/>
      <c r="H298" s="109">
        <v>100</v>
      </c>
      <c r="I298" s="109">
        <v>100</v>
      </c>
      <c r="J298" s="109"/>
      <c r="K298" s="109"/>
      <c r="L298" s="109"/>
      <c r="M298" s="109">
        <v>100</v>
      </c>
      <c r="N298" s="109">
        <v>100</v>
      </c>
      <c r="O298" s="109"/>
      <c r="P298" s="109">
        <f t="shared" si="39"/>
        <v>0</v>
      </c>
      <c r="Q298" s="109">
        <f t="shared" si="40"/>
        <v>0</v>
      </c>
      <c r="W298" s="37"/>
      <c r="X298" s="37"/>
      <c r="Y298" s="37"/>
      <c r="Z298" s="413"/>
      <c r="AA298" s="413"/>
      <c r="AB298" s="37"/>
      <c r="AC298" s="37"/>
    </row>
    <row r="299" spans="3:29" ht="15.75" hidden="1">
      <c r="C299" s="200" t="s">
        <v>295</v>
      </c>
      <c r="D299" s="409" t="s">
        <v>284</v>
      </c>
      <c r="E299" s="410"/>
      <c r="F299" s="411"/>
      <c r="G299" s="109"/>
      <c r="H299" s="109">
        <v>100</v>
      </c>
      <c r="I299" s="109">
        <v>100</v>
      </c>
      <c r="J299" s="109"/>
      <c r="K299" s="109"/>
      <c r="L299" s="109"/>
      <c r="M299" s="109">
        <v>100</v>
      </c>
      <c r="N299" s="109">
        <v>100</v>
      </c>
      <c r="O299" s="109"/>
      <c r="P299" s="109">
        <f t="shared" si="39"/>
        <v>0</v>
      </c>
      <c r="Q299" s="109">
        <f t="shared" si="40"/>
        <v>0</v>
      </c>
      <c r="W299" s="37"/>
      <c r="X299" s="37"/>
      <c r="Y299" s="37"/>
      <c r="Z299" s="413"/>
      <c r="AA299" s="413"/>
      <c r="AB299" s="37"/>
      <c r="AC299" s="37"/>
    </row>
    <row r="300" spans="3:29" ht="15.75" hidden="1">
      <c r="C300" s="200" t="s">
        <v>296</v>
      </c>
      <c r="D300" s="409" t="s">
        <v>285</v>
      </c>
      <c r="E300" s="410"/>
      <c r="F300" s="411"/>
      <c r="G300" s="109"/>
      <c r="H300" s="109">
        <v>100</v>
      </c>
      <c r="I300" s="109">
        <v>100</v>
      </c>
      <c r="J300" s="109"/>
      <c r="K300" s="109"/>
      <c r="L300" s="109"/>
      <c r="M300" s="109">
        <v>60</v>
      </c>
      <c r="N300" s="109">
        <v>100</v>
      </c>
      <c r="O300" s="109"/>
      <c r="P300" s="109">
        <f t="shared" si="39"/>
        <v>-40</v>
      </c>
      <c r="Q300" s="109">
        <f t="shared" si="40"/>
        <v>0</v>
      </c>
      <c r="W300" s="37"/>
      <c r="X300" s="37"/>
      <c r="Y300" s="37"/>
      <c r="Z300" s="413"/>
      <c r="AA300" s="413"/>
      <c r="AB300" s="37"/>
      <c r="AC300" s="37"/>
    </row>
    <row r="301" spans="3:29" ht="15.75" hidden="1">
      <c r="C301" s="200" t="s">
        <v>297</v>
      </c>
      <c r="D301" s="409" t="s">
        <v>286</v>
      </c>
      <c r="E301" s="410"/>
      <c r="F301" s="411"/>
      <c r="G301" s="109"/>
      <c r="H301" s="109">
        <v>100</v>
      </c>
      <c r="I301" s="109">
        <v>100</v>
      </c>
      <c r="J301" s="109"/>
      <c r="K301" s="109"/>
      <c r="L301" s="109"/>
      <c r="M301" s="109">
        <v>100</v>
      </c>
      <c r="N301" s="109">
        <v>100</v>
      </c>
      <c r="O301" s="109"/>
      <c r="P301" s="109">
        <f t="shared" si="39"/>
        <v>0</v>
      </c>
      <c r="Q301" s="109">
        <f t="shared" si="40"/>
        <v>0</v>
      </c>
      <c r="W301" s="37"/>
      <c r="X301" s="37"/>
      <c r="Y301" s="37"/>
      <c r="Z301" s="413"/>
      <c r="AA301" s="413"/>
      <c r="AB301" s="37"/>
      <c r="AC301" s="37"/>
    </row>
    <row r="302" spans="3:29" ht="15.75" hidden="1">
      <c r="C302" s="200" t="s">
        <v>298</v>
      </c>
      <c r="D302" s="409" t="s">
        <v>287</v>
      </c>
      <c r="E302" s="410"/>
      <c r="F302" s="411"/>
      <c r="G302" s="109"/>
      <c r="H302" s="109">
        <v>100</v>
      </c>
      <c r="I302" s="109">
        <v>100</v>
      </c>
      <c r="J302" s="109"/>
      <c r="K302" s="109"/>
      <c r="L302" s="109"/>
      <c r="M302" s="109">
        <v>100</v>
      </c>
      <c r="N302" s="109">
        <v>100</v>
      </c>
      <c r="O302" s="109"/>
      <c r="P302" s="109">
        <f t="shared" si="39"/>
        <v>0</v>
      </c>
      <c r="Q302" s="109">
        <f t="shared" si="40"/>
        <v>0</v>
      </c>
      <c r="W302" s="37"/>
      <c r="X302" s="37"/>
      <c r="Y302" s="37"/>
      <c r="Z302" s="413"/>
      <c r="AA302" s="413"/>
      <c r="AB302" s="37"/>
      <c r="AC302" s="37"/>
    </row>
    <row r="303" spans="3:29" ht="15.75" hidden="1">
      <c r="C303" s="200" t="s">
        <v>299</v>
      </c>
      <c r="D303" s="409" t="s">
        <v>288</v>
      </c>
      <c r="E303" s="410"/>
      <c r="F303" s="411"/>
      <c r="G303" s="109"/>
      <c r="H303" s="109">
        <v>100</v>
      </c>
      <c r="I303" s="109">
        <v>100</v>
      </c>
      <c r="J303" s="109"/>
      <c r="K303" s="109"/>
      <c r="L303" s="109"/>
      <c r="M303" s="109">
        <v>0</v>
      </c>
      <c r="N303" s="109">
        <v>100</v>
      </c>
      <c r="O303" s="109"/>
      <c r="P303" s="109">
        <f t="shared" si="39"/>
        <v>-100</v>
      </c>
      <c r="Q303" s="109">
        <f t="shared" si="40"/>
        <v>0</v>
      </c>
      <c r="W303" s="37"/>
      <c r="X303" s="37"/>
      <c r="Y303" s="37"/>
      <c r="Z303" s="140"/>
      <c r="AA303" s="140"/>
      <c r="AB303" s="37"/>
      <c r="AC303" s="37"/>
    </row>
    <row r="304" spans="3:29" ht="15.75" hidden="1">
      <c r="C304" s="200" t="s">
        <v>300</v>
      </c>
      <c r="D304" s="409" t="s">
        <v>289</v>
      </c>
      <c r="E304" s="410"/>
      <c r="F304" s="411"/>
      <c r="G304" s="109"/>
      <c r="H304" s="109">
        <v>100</v>
      </c>
      <c r="I304" s="109">
        <v>100</v>
      </c>
      <c r="J304" s="109"/>
      <c r="K304" s="109"/>
      <c r="L304" s="109"/>
      <c r="M304" s="109">
        <v>0</v>
      </c>
      <c r="N304" s="109">
        <v>100</v>
      </c>
      <c r="O304" s="109"/>
      <c r="P304" s="109">
        <f t="shared" si="39"/>
        <v>-100</v>
      </c>
      <c r="Q304" s="109">
        <f t="shared" si="40"/>
        <v>0</v>
      </c>
      <c r="W304" s="37"/>
      <c r="X304" s="37"/>
      <c r="Y304" s="37"/>
      <c r="Z304" s="140"/>
      <c r="AA304" s="140"/>
      <c r="AB304" s="37"/>
      <c r="AC304" s="37"/>
    </row>
    <row r="305" spans="3:29" ht="15.75" hidden="1">
      <c r="C305" s="200" t="s">
        <v>301</v>
      </c>
      <c r="D305" s="409" t="s">
        <v>290</v>
      </c>
      <c r="E305" s="410"/>
      <c r="F305" s="411"/>
      <c r="G305" s="109"/>
      <c r="H305" s="109">
        <v>100</v>
      </c>
      <c r="I305" s="109">
        <v>100</v>
      </c>
      <c r="J305" s="109"/>
      <c r="K305" s="109"/>
      <c r="L305" s="109"/>
      <c r="M305" s="109">
        <v>100</v>
      </c>
      <c r="N305" s="109">
        <v>100</v>
      </c>
      <c r="O305" s="109"/>
      <c r="P305" s="109">
        <f t="shared" si="39"/>
        <v>0</v>
      </c>
      <c r="Q305" s="109">
        <f t="shared" si="40"/>
        <v>0</v>
      </c>
      <c r="W305" s="37"/>
      <c r="X305" s="37"/>
      <c r="Y305" s="37"/>
      <c r="Z305" s="140"/>
      <c r="AA305" s="140"/>
      <c r="AB305" s="37"/>
      <c r="AC305" s="37"/>
    </row>
    <row r="306" spans="3:29" ht="15.75" hidden="1">
      <c r="C306" s="200" t="s">
        <v>302</v>
      </c>
      <c r="D306" s="409" t="s">
        <v>291</v>
      </c>
      <c r="E306" s="410"/>
      <c r="F306" s="411"/>
      <c r="G306" s="109"/>
      <c r="H306" s="109">
        <v>100</v>
      </c>
      <c r="I306" s="109">
        <v>100</v>
      </c>
      <c r="J306" s="109"/>
      <c r="K306" s="109"/>
      <c r="L306" s="109"/>
      <c r="M306" s="109">
        <v>100</v>
      </c>
      <c r="N306" s="109">
        <v>100</v>
      </c>
      <c r="O306" s="109"/>
      <c r="P306" s="109">
        <f t="shared" si="39"/>
        <v>0</v>
      </c>
      <c r="Q306" s="109">
        <f t="shared" si="40"/>
        <v>0</v>
      </c>
      <c r="W306" s="37"/>
      <c r="X306" s="37"/>
      <c r="Y306" s="37"/>
      <c r="Z306" s="413"/>
      <c r="AA306" s="413"/>
      <c r="AB306" s="37"/>
      <c r="AC306" s="37"/>
    </row>
    <row r="307" spans="3:29" ht="12.75" hidden="1">
      <c r="C307" s="109"/>
      <c r="D307" s="409"/>
      <c r="E307" s="410"/>
      <c r="F307" s="411"/>
      <c r="G307" s="109"/>
      <c r="H307" s="109">
        <v>100</v>
      </c>
      <c r="I307" s="109">
        <v>100</v>
      </c>
      <c r="J307" s="109"/>
      <c r="K307" s="109"/>
      <c r="L307" s="109"/>
      <c r="M307" s="109">
        <v>100</v>
      </c>
      <c r="N307" s="109">
        <v>100</v>
      </c>
      <c r="O307" s="109"/>
      <c r="P307" s="109">
        <f t="shared" si="39"/>
        <v>0</v>
      </c>
      <c r="Q307" s="109">
        <f t="shared" si="40"/>
        <v>0</v>
      </c>
      <c r="W307" s="37"/>
      <c r="X307" s="37"/>
      <c r="Y307" s="37"/>
      <c r="Z307" s="413"/>
      <c r="AA307" s="413"/>
      <c r="AB307" s="37"/>
      <c r="AC307" s="37"/>
    </row>
    <row r="308" spans="3:29" ht="35.25" customHeight="1" hidden="1">
      <c r="C308" s="375" t="s">
        <v>303</v>
      </c>
      <c r="D308" s="376"/>
      <c r="E308" s="376"/>
      <c r="F308" s="376"/>
      <c r="G308" s="376"/>
      <c r="H308" s="376"/>
      <c r="I308" s="376"/>
      <c r="J308" s="376"/>
      <c r="K308" s="376"/>
      <c r="L308" s="376"/>
      <c r="M308" s="376"/>
      <c r="N308" s="376"/>
      <c r="O308" s="376"/>
      <c r="P308" s="376"/>
      <c r="Q308" s="376"/>
      <c r="W308" s="37"/>
      <c r="X308" s="37"/>
      <c r="Y308" s="37"/>
      <c r="Z308" s="413"/>
      <c r="AA308" s="413"/>
      <c r="AB308" s="37"/>
      <c r="AC308" s="37"/>
    </row>
    <row r="309" spans="23:29" ht="12.75">
      <c r="W309" s="37"/>
      <c r="X309" s="37"/>
      <c r="Y309" s="37"/>
      <c r="Z309" s="37"/>
      <c r="AA309" s="37"/>
      <c r="AB309" s="37"/>
      <c r="AC309" s="37"/>
    </row>
    <row r="310" spans="4:17" ht="12.75">
      <c r="D310" s="414" t="s">
        <v>62</v>
      </c>
      <c r="E310" s="415"/>
      <c r="F310" s="415"/>
      <c r="G310" s="415"/>
      <c r="H310" s="415"/>
      <c r="I310" s="415"/>
      <c r="J310" s="415"/>
      <c r="K310" s="415"/>
      <c r="L310" s="415"/>
      <c r="M310" s="415"/>
      <c r="N310" s="415"/>
      <c r="O310" s="415"/>
      <c r="P310" s="415"/>
      <c r="Q310" s="415"/>
    </row>
    <row r="311" spans="4:17" ht="25.5" customHeight="1">
      <c r="D311" s="416" t="s">
        <v>66</v>
      </c>
      <c r="E311" s="416"/>
      <c r="F311" s="416"/>
      <c r="G311" s="416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</row>
    <row r="312" spans="4:17" ht="12.75">
      <c r="D312" s="416"/>
      <c r="E312" s="416"/>
      <c r="F312" s="416"/>
      <c r="G312" s="416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</row>
  </sheetData>
  <sheetProtection/>
  <mergeCells count="311">
    <mergeCell ref="D97:F97"/>
    <mergeCell ref="D98:F98"/>
    <mergeCell ref="U93:V93"/>
    <mergeCell ref="U94:V94"/>
    <mergeCell ref="U95:V95"/>
    <mergeCell ref="U96:V96"/>
    <mergeCell ref="D93:Q93"/>
    <mergeCell ref="D94:F94"/>
    <mergeCell ref="D95:F95"/>
    <mergeCell ref="D96:F96"/>
    <mergeCell ref="D92:Q92"/>
    <mergeCell ref="D91:F91"/>
    <mergeCell ref="C82:Q82"/>
    <mergeCell ref="D86:F86"/>
    <mergeCell ref="D87:F87"/>
    <mergeCell ref="D88:F88"/>
    <mergeCell ref="D89:F89"/>
    <mergeCell ref="D90:F90"/>
    <mergeCell ref="D83:Q83"/>
    <mergeCell ref="D79:F79"/>
    <mergeCell ref="D80:F80"/>
    <mergeCell ref="D81:F81"/>
    <mergeCell ref="D84:F84"/>
    <mergeCell ref="D85:F85"/>
    <mergeCell ref="D73:F73"/>
    <mergeCell ref="D74:F74"/>
    <mergeCell ref="D75:F75"/>
    <mergeCell ref="D76:F76"/>
    <mergeCell ref="D77:F77"/>
    <mergeCell ref="D78:F78"/>
    <mergeCell ref="D70:F70"/>
    <mergeCell ref="D71:F71"/>
    <mergeCell ref="D59:F59"/>
    <mergeCell ref="D60:F60"/>
    <mergeCell ref="D61:F61"/>
    <mergeCell ref="D72:Q72"/>
    <mergeCell ref="D64:F64"/>
    <mergeCell ref="D65:F65"/>
    <mergeCell ref="D66:F66"/>
    <mergeCell ref="D67:F67"/>
    <mergeCell ref="D68:F68"/>
    <mergeCell ref="D69:F69"/>
    <mergeCell ref="D55:F55"/>
    <mergeCell ref="D56:F56"/>
    <mergeCell ref="D57:F57"/>
    <mergeCell ref="D58:F58"/>
    <mergeCell ref="D62:F62"/>
    <mergeCell ref="D63:F63"/>
    <mergeCell ref="C38:Q38"/>
    <mergeCell ref="C50:R50"/>
    <mergeCell ref="D51:F51"/>
    <mergeCell ref="D52:F52"/>
    <mergeCell ref="D53:F53"/>
    <mergeCell ref="D54:F54"/>
    <mergeCell ref="D310:Q310"/>
    <mergeCell ref="D311:Q311"/>
    <mergeCell ref="D312:Q312"/>
    <mergeCell ref="Z306:AA306"/>
    <mergeCell ref="Z307:AA307"/>
    <mergeCell ref="Z308:AA308"/>
    <mergeCell ref="C308:Q308"/>
    <mergeCell ref="D307:F307"/>
    <mergeCell ref="Z296:AA296"/>
    <mergeCell ref="Z297:AA297"/>
    <mergeCell ref="Z298:AA298"/>
    <mergeCell ref="Z299:AA299"/>
    <mergeCell ref="Z300:AA300"/>
    <mergeCell ref="Z301:AA301"/>
    <mergeCell ref="Z302:AA302"/>
    <mergeCell ref="D302:F302"/>
    <mergeCell ref="D303:F303"/>
    <mergeCell ref="D304:F304"/>
    <mergeCell ref="D305:F305"/>
    <mergeCell ref="D306:F306"/>
    <mergeCell ref="X287:Y287"/>
    <mergeCell ref="X288:Y288"/>
    <mergeCell ref="C294:Q294"/>
    <mergeCell ref="D295:Q295"/>
    <mergeCell ref="D296:F296"/>
    <mergeCell ref="D297:F297"/>
    <mergeCell ref="D290:F290"/>
    <mergeCell ref="J290:K290"/>
    <mergeCell ref="D291:F291"/>
    <mergeCell ref="J291:K291"/>
    <mergeCell ref="D288:F288"/>
    <mergeCell ref="J288:K288"/>
    <mergeCell ref="D289:F289"/>
    <mergeCell ref="J289:K289"/>
    <mergeCell ref="X280:Y280"/>
    <mergeCell ref="X281:Y281"/>
    <mergeCell ref="X282:Y282"/>
    <mergeCell ref="X283:Y283"/>
    <mergeCell ref="X284:Y284"/>
    <mergeCell ref="X285:Y285"/>
    <mergeCell ref="Z278:AA278"/>
    <mergeCell ref="Z279:AA279"/>
    <mergeCell ref="Z280:AA280"/>
    <mergeCell ref="C282:Q282"/>
    <mergeCell ref="D283:Q283"/>
    <mergeCell ref="D286:F286"/>
    <mergeCell ref="J286:K286"/>
    <mergeCell ref="X286:Y286"/>
    <mergeCell ref="D284:F284"/>
    <mergeCell ref="J284:K284"/>
    <mergeCell ref="Z271:AA271"/>
    <mergeCell ref="Z272:AA272"/>
    <mergeCell ref="Z273:AA273"/>
    <mergeCell ref="Z275:AA275"/>
    <mergeCell ref="Z276:AA276"/>
    <mergeCell ref="Z277:AA277"/>
    <mergeCell ref="D298:F298"/>
    <mergeCell ref="D299:F299"/>
    <mergeCell ref="D280:F280"/>
    <mergeCell ref="J280:K280"/>
    <mergeCell ref="D281:F281"/>
    <mergeCell ref="J281:K281"/>
    <mergeCell ref="D292:F292"/>
    <mergeCell ref="J292:K292"/>
    <mergeCell ref="D287:F287"/>
    <mergeCell ref="J287:K287"/>
    <mergeCell ref="D300:F300"/>
    <mergeCell ref="D301:F301"/>
    <mergeCell ref="D277:F277"/>
    <mergeCell ref="J277:K277"/>
    <mergeCell ref="D278:F278"/>
    <mergeCell ref="J278:K278"/>
    <mergeCell ref="D279:F279"/>
    <mergeCell ref="J279:K279"/>
    <mergeCell ref="D285:F285"/>
    <mergeCell ref="J285:K285"/>
    <mergeCell ref="D274:F274"/>
    <mergeCell ref="J274:K274"/>
    <mergeCell ref="D275:F275"/>
    <mergeCell ref="J275:K275"/>
    <mergeCell ref="D276:F276"/>
    <mergeCell ref="J276:K276"/>
    <mergeCell ref="D271:F271"/>
    <mergeCell ref="J271:K271"/>
    <mergeCell ref="D272:F272"/>
    <mergeCell ref="J272:K272"/>
    <mergeCell ref="D273:F273"/>
    <mergeCell ref="J273:K273"/>
    <mergeCell ref="AB254:AC254"/>
    <mergeCell ref="AB255:AC255"/>
    <mergeCell ref="AB256:AC256"/>
    <mergeCell ref="AB257:AC257"/>
    <mergeCell ref="D268:F268"/>
    <mergeCell ref="D269:F269"/>
    <mergeCell ref="Z258:AA258"/>
    <mergeCell ref="Z267:AA267"/>
    <mergeCell ref="Z268:AA268"/>
    <mergeCell ref="Z269:AA269"/>
    <mergeCell ref="X267:Y267"/>
    <mergeCell ref="X268:Y268"/>
    <mergeCell ref="D248:F248"/>
    <mergeCell ref="D249:F249"/>
    <mergeCell ref="D250:F250"/>
    <mergeCell ref="D254:F254"/>
    <mergeCell ref="D255:F255"/>
    <mergeCell ref="D256:F256"/>
    <mergeCell ref="D257:F257"/>
    <mergeCell ref="D258:F258"/>
    <mergeCell ref="X253:Y253"/>
    <mergeCell ref="X254:Y254"/>
    <mergeCell ref="X255:Y255"/>
    <mergeCell ref="X256:Y256"/>
    <mergeCell ref="X257:Y257"/>
    <mergeCell ref="X258:Y258"/>
    <mergeCell ref="D247:F247"/>
    <mergeCell ref="X250:Y250"/>
    <mergeCell ref="X251:Y251"/>
    <mergeCell ref="X252:Y252"/>
    <mergeCell ref="D252:F252"/>
    <mergeCell ref="J252:K252"/>
    <mergeCell ref="AB246:AC246"/>
    <mergeCell ref="AB247:AC247"/>
    <mergeCell ref="AB248:AC248"/>
    <mergeCell ref="X236:AD236"/>
    <mergeCell ref="X237:AD237"/>
    <mergeCell ref="X238:AD238"/>
    <mergeCell ref="X239:AD239"/>
    <mergeCell ref="X240:AD240"/>
    <mergeCell ref="X241:AD241"/>
    <mergeCell ref="C267:Q267"/>
    <mergeCell ref="AB242:AC242"/>
    <mergeCell ref="AB243:AC243"/>
    <mergeCell ref="AB244:AC244"/>
    <mergeCell ref="AB245:AC245"/>
    <mergeCell ref="D270:F270"/>
    <mergeCell ref="J270:K270"/>
    <mergeCell ref="Z270:AA270"/>
    <mergeCell ref="D251:F251"/>
    <mergeCell ref="J251:K251"/>
    <mergeCell ref="D253:F253"/>
    <mergeCell ref="J253:K253"/>
    <mergeCell ref="D242:F242"/>
    <mergeCell ref="J242:K242"/>
    <mergeCell ref="D243:F243"/>
    <mergeCell ref="J243:K243"/>
    <mergeCell ref="D244:F244"/>
    <mergeCell ref="J244:K244"/>
    <mergeCell ref="D245:F245"/>
    <mergeCell ref="D246:F246"/>
    <mergeCell ref="D239:F239"/>
    <mergeCell ref="J239:K239"/>
    <mergeCell ref="D240:F240"/>
    <mergeCell ref="J240:K240"/>
    <mergeCell ref="D241:F241"/>
    <mergeCell ref="J241:K241"/>
    <mergeCell ref="D236:F236"/>
    <mergeCell ref="J236:K236"/>
    <mergeCell ref="D237:F237"/>
    <mergeCell ref="J237:K237"/>
    <mergeCell ref="D238:F238"/>
    <mergeCell ref="J238:K238"/>
    <mergeCell ref="C234:Q234"/>
    <mergeCell ref="Y226:AA226"/>
    <mergeCell ref="D224:F224"/>
    <mergeCell ref="D226:Q226"/>
    <mergeCell ref="D227:F227"/>
    <mergeCell ref="D228:F228"/>
    <mergeCell ref="D229:F229"/>
    <mergeCell ref="J222:K222"/>
    <mergeCell ref="C233:Q233"/>
    <mergeCell ref="C235:Q235"/>
    <mergeCell ref="D221:F221"/>
    <mergeCell ref="D222:F222"/>
    <mergeCell ref="D223:F223"/>
    <mergeCell ref="J223:K223"/>
    <mergeCell ref="J224:K224"/>
    <mergeCell ref="D231:F231"/>
    <mergeCell ref="D230:F230"/>
    <mergeCell ref="D214:F214"/>
    <mergeCell ref="D215:F215"/>
    <mergeCell ref="D216:F216"/>
    <mergeCell ref="D217:F217"/>
    <mergeCell ref="C219:Q219"/>
    <mergeCell ref="D220:Q220"/>
    <mergeCell ref="D218:F218"/>
    <mergeCell ref="D206:F206"/>
    <mergeCell ref="D207:F207"/>
    <mergeCell ref="D213:F213"/>
    <mergeCell ref="D198:F198"/>
    <mergeCell ref="D200:F200"/>
    <mergeCell ref="D201:F201"/>
    <mergeCell ref="D208:F208"/>
    <mergeCell ref="D202:F202"/>
    <mergeCell ref="C205:Q205"/>
    <mergeCell ref="D203:F203"/>
    <mergeCell ref="D204:F204"/>
    <mergeCell ref="D13:F13"/>
    <mergeCell ref="D24:F24"/>
    <mergeCell ref="D25:F25"/>
    <mergeCell ref="D14:F14"/>
    <mergeCell ref="D15:F15"/>
    <mergeCell ref="D16:F16"/>
    <mergeCell ref="D22:Q22"/>
    <mergeCell ref="D17:F17"/>
    <mergeCell ref="D18:F18"/>
    <mergeCell ref="C2:N2"/>
    <mergeCell ref="J4:N4"/>
    <mergeCell ref="C34:Q34"/>
    <mergeCell ref="G4:I4"/>
    <mergeCell ref="D9:F9"/>
    <mergeCell ref="O4:Q4"/>
    <mergeCell ref="C29:Q29"/>
    <mergeCell ref="D4:F4"/>
    <mergeCell ref="D6:F6"/>
    <mergeCell ref="D26:F26"/>
    <mergeCell ref="D5:F5"/>
    <mergeCell ref="C7:Q7"/>
    <mergeCell ref="C8:Q8"/>
    <mergeCell ref="D10:F10"/>
    <mergeCell ref="D11:F11"/>
    <mergeCell ref="D12:F12"/>
    <mergeCell ref="D188:F188"/>
    <mergeCell ref="D195:F195"/>
    <mergeCell ref="D32:F32"/>
    <mergeCell ref="D35:Q35"/>
    <mergeCell ref="D36:F36"/>
    <mergeCell ref="C186:Q186"/>
    <mergeCell ref="C187:Q187"/>
    <mergeCell ref="D189:F189"/>
    <mergeCell ref="D190:F190"/>
    <mergeCell ref="D192:F192"/>
    <mergeCell ref="D193:F193"/>
    <mergeCell ref="D191:F191"/>
    <mergeCell ref="D199:F199"/>
    <mergeCell ref="D194:F194"/>
    <mergeCell ref="D197:F197"/>
    <mergeCell ref="D196:F196"/>
    <mergeCell ref="D259:F259"/>
    <mergeCell ref="D260:F260"/>
    <mergeCell ref="D261:F261"/>
    <mergeCell ref="D293:F293"/>
    <mergeCell ref="D209:F209"/>
    <mergeCell ref="D210:F210"/>
    <mergeCell ref="D211:F211"/>
    <mergeCell ref="D212:F212"/>
    <mergeCell ref="C225:Q225"/>
    <mergeCell ref="D232:F232"/>
    <mergeCell ref="D37:F37"/>
    <mergeCell ref="D19:F19"/>
    <mergeCell ref="D20:F20"/>
    <mergeCell ref="D21:F21"/>
    <mergeCell ref="D27:F27"/>
    <mergeCell ref="D28:F28"/>
    <mergeCell ref="D33:F33"/>
    <mergeCell ref="D30:Q30"/>
    <mergeCell ref="D31:F31"/>
    <mergeCell ref="D23:F23"/>
  </mergeCells>
  <printOptions/>
  <pageMargins left="0" right="0" top="0" bottom="0" header="0" footer="0"/>
  <pageSetup fitToHeight="4" fitToWidth="1" horizontalDpi="300" verticalDpi="3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view="pageBreakPreview" zoomScaleNormal="96" zoomScaleSheetLayoutView="100" zoomScalePageLayoutView="0" workbookViewId="0" topLeftCell="B89">
      <selection activeCell="O102" sqref="B2:O102"/>
    </sheetView>
  </sheetViews>
  <sheetFormatPr defaultColWidth="9.140625" defaultRowHeight="12.75"/>
  <cols>
    <col min="1" max="1" width="8.8515625" style="70" hidden="1" customWidth="1"/>
    <col min="2" max="2" width="5.8515625" style="70" customWidth="1"/>
    <col min="3" max="4" width="10.7109375" style="70" customWidth="1"/>
    <col min="5" max="5" width="26.8515625" style="70" customWidth="1"/>
    <col min="6" max="6" width="12.8515625" style="70" customWidth="1"/>
    <col min="7" max="7" width="10.7109375" style="70" customWidth="1"/>
    <col min="8" max="8" width="11.00390625" style="70" customWidth="1"/>
    <col min="9" max="9" width="11.140625" style="70" customWidth="1"/>
    <col min="10" max="10" width="8.8515625" style="70" hidden="1" customWidth="1"/>
    <col min="11" max="11" width="10.7109375" style="70" customWidth="1"/>
    <col min="12" max="12" width="11.421875" style="70" customWidth="1"/>
    <col min="13" max="13" width="12.421875" style="70" customWidth="1"/>
    <col min="14" max="14" width="11.8515625" style="70" customWidth="1"/>
    <col min="15" max="15" width="16.28125" style="70" customWidth="1"/>
    <col min="16" max="16" width="9.140625" style="70" hidden="1" customWidth="1"/>
    <col min="17" max="16384" width="9.140625" style="70" customWidth="1"/>
  </cols>
  <sheetData>
    <row r="1" spans="1:10" ht="13.5" customHeight="1">
      <c r="A1" s="67"/>
      <c r="B1" s="141"/>
      <c r="C1" s="141"/>
      <c r="D1" s="141"/>
      <c r="E1" s="141"/>
      <c r="F1" s="142"/>
      <c r="G1" s="142"/>
      <c r="H1" s="142"/>
      <c r="I1" s="142"/>
      <c r="J1" s="67"/>
    </row>
    <row r="2" spans="1:10" ht="13.5" customHeight="1">
      <c r="A2" s="67"/>
      <c r="B2" s="445" t="s">
        <v>67</v>
      </c>
      <c r="C2" s="445"/>
      <c r="D2" s="445"/>
      <c r="E2" s="445"/>
      <c r="F2" s="445"/>
      <c r="G2" s="445"/>
      <c r="H2" s="445"/>
      <c r="I2" s="445"/>
      <c r="J2" s="67"/>
    </row>
    <row r="3" spans="1:15" ht="17.25" customHeight="1">
      <c r="A3" s="67"/>
      <c r="J3" s="67"/>
      <c r="O3" s="143" t="s">
        <v>61</v>
      </c>
    </row>
    <row r="4" spans="1:17" ht="25.5" customHeight="1">
      <c r="A4" s="67"/>
      <c r="B4" s="144" t="s">
        <v>59</v>
      </c>
      <c r="C4" s="446" t="s">
        <v>23</v>
      </c>
      <c r="D4" s="446"/>
      <c r="E4" s="446"/>
      <c r="F4" s="447" t="s">
        <v>69</v>
      </c>
      <c r="G4" s="448"/>
      <c r="H4" s="449"/>
      <c r="I4" s="450" t="s">
        <v>70</v>
      </c>
      <c r="J4" s="451"/>
      <c r="K4" s="451"/>
      <c r="L4" s="451"/>
      <c r="M4" s="450" t="s">
        <v>71</v>
      </c>
      <c r="N4" s="451"/>
      <c r="O4" s="451"/>
      <c r="P4" s="146"/>
      <c r="Q4" s="146"/>
    </row>
    <row r="5" spans="1:15" ht="25.5" customHeight="1">
      <c r="A5" s="67"/>
      <c r="B5" s="144"/>
      <c r="C5" s="446"/>
      <c r="D5" s="446"/>
      <c r="E5" s="446"/>
      <c r="F5" s="145" t="s">
        <v>2</v>
      </c>
      <c r="G5" s="145" t="s">
        <v>58</v>
      </c>
      <c r="H5" s="145" t="s">
        <v>4</v>
      </c>
      <c r="I5" s="147" t="s">
        <v>2</v>
      </c>
      <c r="J5" s="147" t="s">
        <v>58</v>
      </c>
      <c r="K5" s="147" t="s">
        <v>3</v>
      </c>
      <c r="L5" s="147" t="s">
        <v>4</v>
      </c>
      <c r="M5" s="148" t="s">
        <v>2</v>
      </c>
      <c r="N5" s="148" t="s">
        <v>58</v>
      </c>
      <c r="O5" s="149" t="s">
        <v>4</v>
      </c>
    </row>
    <row r="6" spans="1:15" ht="18" customHeight="1">
      <c r="A6" s="67"/>
      <c r="B6" s="150" t="s">
        <v>54</v>
      </c>
      <c r="C6" s="452">
        <v>2</v>
      </c>
      <c r="D6" s="453"/>
      <c r="E6" s="454"/>
      <c r="F6" s="151">
        <v>3</v>
      </c>
      <c r="G6" s="151">
        <v>4</v>
      </c>
      <c r="H6" s="151">
        <v>5</v>
      </c>
      <c r="I6" s="151">
        <v>6</v>
      </c>
      <c r="J6" s="151" t="s">
        <v>56</v>
      </c>
      <c r="K6" s="151">
        <v>7</v>
      </c>
      <c r="L6" s="151">
        <v>8</v>
      </c>
      <c r="M6" s="152">
        <v>9</v>
      </c>
      <c r="N6" s="152">
        <v>10</v>
      </c>
      <c r="O6" s="152">
        <v>11</v>
      </c>
    </row>
    <row r="7" spans="1:15" ht="25.5" customHeight="1">
      <c r="A7" s="67"/>
      <c r="B7" s="153"/>
      <c r="C7" s="455" t="s">
        <v>27</v>
      </c>
      <c r="D7" s="456"/>
      <c r="E7" s="456"/>
      <c r="F7" s="154">
        <v>16644.22686</v>
      </c>
      <c r="G7" s="155">
        <v>764.69677</v>
      </c>
      <c r="H7" s="155">
        <f>G7+F7</f>
        <v>17408.923629999998</v>
      </c>
      <c r="I7" s="154">
        <f>'5.3. Показники '!J10</f>
        <v>20574.10458</v>
      </c>
      <c r="J7" s="154"/>
      <c r="K7" s="154">
        <f>'5.3. Показники '!M10</f>
        <v>590.70912</v>
      </c>
      <c r="L7" s="154">
        <f>K7+I7</f>
        <v>21164.8137</v>
      </c>
      <c r="M7" s="156">
        <f>I7/F7*100-100</f>
        <v>23.611055971872275</v>
      </c>
      <c r="N7" s="156">
        <f>K7/G7*100-100</f>
        <v>-22.752502276163668</v>
      </c>
      <c r="O7" s="156">
        <f>L7/H7*100-100</f>
        <v>21.574510577596257</v>
      </c>
    </row>
    <row r="8" spans="1:15" ht="19.5" customHeight="1">
      <c r="A8" s="67"/>
      <c r="B8" s="457" t="s">
        <v>111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9"/>
    </row>
    <row r="9" spans="2:15" ht="18" customHeight="1" hidden="1">
      <c r="B9" s="460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</row>
    <row r="10" spans="2:15" ht="12.75">
      <c r="B10" s="463" t="s">
        <v>33</v>
      </c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</row>
    <row r="11" spans="2:15" s="143" customFormat="1" ht="30" customHeight="1" thickBot="1">
      <c r="B11" s="464" t="s">
        <v>188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/>
    </row>
    <row r="12" spans="2:15" ht="41.25" customHeight="1" thickBot="1">
      <c r="B12" s="467" t="s">
        <v>352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9"/>
    </row>
    <row r="13" spans="2:16" ht="18" customHeight="1">
      <c r="B13" s="157" t="s">
        <v>54</v>
      </c>
      <c r="C13" s="470" t="s">
        <v>53</v>
      </c>
      <c r="D13" s="471"/>
      <c r="E13" s="471"/>
      <c r="F13" s="154"/>
      <c r="G13" s="154"/>
      <c r="H13" s="158"/>
      <c r="I13" s="154"/>
      <c r="J13" s="154"/>
      <c r="K13" s="154"/>
      <c r="L13" s="158"/>
      <c r="M13" s="154"/>
      <c r="N13" s="154"/>
      <c r="O13" s="154"/>
      <c r="P13" s="159"/>
    </row>
    <row r="14" spans="2:16" ht="68.25" customHeight="1">
      <c r="B14" s="157"/>
      <c r="C14" s="472" t="s">
        <v>128</v>
      </c>
      <c r="D14" s="473"/>
      <c r="E14" s="473"/>
      <c r="F14" s="155">
        <v>16644.227</v>
      </c>
      <c r="G14" s="155">
        <v>764.697</v>
      </c>
      <c r="H14" s="172">
        <f>F14+G14</f>
        <v>17408.924</v>
      </c>
      <c r="I14" s="155">
        <f>'5.3. Показники '!J10</f>
        <v>20574.10458</v>
      </c>
      <c r="J14" s="155">
        <f>'5.3. Показники '!K10</f>
        <v>590.70915</v>
      </c>
      <c r="K14" s="155">
        <v>590.70912</v>
      </c>
      <c r="L14" s="174">
        <f>K14+I14</f>
        <v>21164.8137</v>
      </c>
      <c r="M14" s="160">
        <f aca="true" t="shared" si="0" ref="M14:M22">I14/F14*100-100</f>
        <v>23.611054932139524</v>
      </c>
      <c r="N14" s="160">
        <f>K14/G14*100-100</f>
        <v>-22.752525510104007</v>
      </c>
      <c r="O14" s="160">
        <f>L14/H14*100-100</f>
        <v>21.574507993716324</v>
      </c>
      <c r="P14" s="159"/>
    </row>
    <row r="15" spans="2:16" ht="16.5" customHeight="1">
      <c r="B15" s="157"/>
      <c r="C15" s="472" t="s">
        <v>132</v>
      </c>
      <c r="D15" s="473"/>
      <c r="E15" s="473"/>
      <c r="F15" s="215">
        <v>1</v>
      </c>
      <c r="G15" s="215"/>
      <c r="H15" s="216">
        <f aca="true" t="shared" si="1" ref="H15:H22">F15+G15</f>
        <v>1</v>
      </c>
      <c r="I15" s="215">
        <v>1</v>
      </c>
      <c r="J15" s="215"/>
      <c r="K15" s="216"/>
      <c r="L15" s="216">
        <f aca="true" t="shared" si="2" ref="L15:L21">I15</f>
        <v>1</v>
      </c>
      <c r="M15" s="215">
        <f t="shared" si="0"/>
        <v>0</v>
      </c>
      <c r="N15" s="215"/>
      <c r="O15" s="215">
        <f aca="true" t="shared" si="3" ref="O15:O22">M15</f>
        <v>0</v>
      </c>
      <c r="P15" s="159"/>
    </row>
    <row r="16" spans="2:16" ht="30" customHeight="1" hidden="1">
      <c r="B16" s="157"/>
      <c r="C16" s="472" t="s">
        <v>133</v>
      </c>
      <c r="D16" s="473"/>
      <c r="E16" s="473"/>
      <c r="F16" s="173">
        <v>7</v>
      </c>
      <c r="G16" s="173"/>
      <c r="H16" s="174">
        <f t="shared" si="1"/>
        <v>7</v>
      </c>
      <c r="I16" s="173">
        <v>6</v>
      </c>
      <c r="J16" s="173"/>
      <c r="K16" s="174"/>
      <c r="L16" s="174">
        <f t="shared" si="2"/>
        <v>6</v>
      </c>
      <c r="M16" s="160">
        <f t="shared" si="0"/>
        <v>-14.285714285714292</v>
      </c>
      <c r="N16" s="154"/>
      <c r="O16" s="160">
        <f t="shared" si="3"/>
        <v>-14.285714285714292</v>
      </c>
      <c r="P16" s="159"/>
    </row>
    <row r="17" spans="1:22" s="159" customFormat="1" ht="14.25" customHeight="1">
      <c r="A17" s="161" t="s">
        <v>65</v>
      </c>
      <c r="B17" s="157"/>
      <c r="C17" s="472" t="s">
        <v>130</v>
      </c>
      <c r="D17" s="473"/>
      <c r="E17" s="473"/>
      <c r="F17" s="160">
        <v>149.5</v>
      </c>
      <c r="G17" s="160"/>
      <c r="H17" s="248">
        <f t="shared" si="1"/>
        <v>149.5</v>
      </c>
      <c r="I17" s="160">
        <f>'5.3. Показники '!J13</f>
        <v>148.25</v>
      </c>
      <c r="J17" s="160"/>
      <c r="K17" s="248"/>
      <c r="L17" s="248">
        <f t="shared" si="2"/>
        <v>148.25</v>
      </c>
      <c r="M17" s="160">
        <f>I17/F17*100-100</f>
        <v>-0.8361204013377943</v>
      </c>
      <c r="N17" s="154"/>
      <c r="O17" s="160">
        <f t="shared" si="3"/>
        <v>-0.8361204013377943</v>
      </c>
      <c r="S17" s="217"/>
      <c r="T17" s="217"/>
      <c r="U17" s="217"/>
      <c r="V17" s="217"/>
    </row>
    <row r="18" spans="1:22" s="159" customFormat="1" ht="19.5" customHeight="1">
      <c r="A18" s="161"/>
      <c r="B18" s="157"/>
      <c r="C18" s="472" t="s">
        <v>134</v>
      </c>
      <c r="D18" s="473"/>
      <c r="E18" s="473"/>
      <c r="F18" s="160">
        <v>91.5</v>
      </c>
      <c r="G18" s="160"/>
      <c r="H18" s="248">
        <f t="shared" si="1"/>
        <v>91.5</v>
      </c>
      <c r="I18" s="160">
        <f>'5.3. Показники '!J14</f>
        <v>90.25</v>
      </c>
      <c r="J18" s="160"/>
      <c r="K18" s="248"/>
      <c r="L18" s="248">
        <f t="shared" si="2"/>
        <v>90.25</v>
      </c>
      <c r="M18" s="160">
        <f t="shared" si="0"/>
        <v>-1.3661202185792405</v>
      </c>
      <c r="N18" s="154"/>
      <c r="O18" s="160">
        <f t="shared" si="3"/>
        <v>-1.3661202185792405</v>
      </c>
      <c r="S18" s="442"/>
      <c r="T18" s="442"/>
      <c r="U18" s="442"/>
      <c r="V18" s="217"/>
    </row>
    <row r="19" spans="1:22" s="159" customFormat="1" ht="14.25" customHeight="1">
      <c r="A19" s="161"/>
      <c r="B19" s="157"/>
      <c r="C19" s="472" t="s">
        <v>135</v>
      </c>
      <c r="D19" s="473"/>
      <c r="E19" s="473"/>
      <c r="F19" s="160">
        <v>2.75</v>
      </c>
      <c r="G19" s="160"/>
      <c r="H19" s="248">
        <f t="shared" si="1"/>
        <v>2.75</v>
      </c>
      <c r="I19" s="160">
        <f>'5.3. Показники '!J15</f>
        <v>2.5</v>
      </c>
      <c r="J19" s="160"/>
      <c r="K19" s="248"/>
      <c r="L19" s="248">
        <f t="shared" si="2"/>
        <v>2.5</v>
      </c>
      <c r="M19" s="160">
        <f t="shared" si="0"/>
        <v>-9.090909090909093</v>
      </c>
      <c r="N19" s="154"/>
      <c r="O19" s="160">
        <f t="shared" si="3"/>
        <v>-9.090909090909093</v>
      </c>
      <c r="S19" s="443"/>
      <c r="T19" s="443"/>
      <c r="U19" s="443"/>
      <c r="V19" s="217"/>
    </row>
    <row r="20" spans="1:22" s="159" customFormat="1" ht="15" customHeight="1">
      <c r="A20" s="161"/>
      <c r="B20" s="157"/>
      <c r="C20" s="472" t="s">
        <v>136</v>
      </c>
      <c r="D20" s="473"/>
      <c r="E20" s="473"/>
      <c r="F20" s="160">
        <v>2</v>
      </c>
      <c r="G20" s="160"/>
      <c r="H20" s="248">
        <f t="shared" si="1"/>
        <v>2</v>
      </c>
      <c r="I20" s="160">
        <f>'5.3. Показники '!J16</f>
        <v>2</v>
      </c>
      <c r="J20" s="160"/>
      <c r="K20" s="248"/>
      <c r="L20" s="248">
        <f t="shared" si="2"/>
        <v>2</v>
      </c>
      <c r="M20" s="160">
        <f t="shared" si="0"/>
        <v>0</v>
      </c>
      <c r="N20" s="154"/>
      <c r="O20" s="160">
        <f t="shared" si="3"/>
        <v>0</v>
      </c>
      <c r="S20" s="444"/>
      <c r="T20" s="444"/>
      <c r="U20" s="444"/>
      <c r="V20" s="217"/>
    </row>
    <row r="21" spans="1:22" s="159" customFormat="1" ht="15" customHeight="1">
      <c r="A21" s="161"/>
      <c r="B21" s="162"/>
      <c r="C21" s="472" t="s">
        <v>137</v>
      </c>
      <c r="D21" s="473"/>
      <c r="E21" s="473"/>
      <c r="F21" s="160">
        <v>31.25</v>
      </c>
      <c r="G21" s="160"/>
      <c r="H21" s="248">
        <f t="shared" si="1"/>
        <v>31.25</v>
      </c>
      <c r="I21" s="160">
        <f>'5.3. Показники '!J17</f>
        <v>31.5</v>
      </c>
      <c r="J21" s="160"/>
      <c r="K21" s="248"/>
      <c r="L21" s="248">
        <f t="shared" si="2"/>
        <v>31.5</v>
      </c>
      <c r="M21" s="160">
        <f t="shared" si="0"/>
        <v>0.7999999999999972</v>
      </c>
      <c r="N21" s="154"/>
      <c r="O21" s="160">
        <f t="shared" si="3"/>
        <v>0.7999999999999972</v>
      </c>
      <c r="S21" s="444"/>
      <c r="T21" s="444"/>
      <c r="U21" s="444"/>
      <c r="V21" s="217"/>
    </row>
    <row r="22" spans="1:22" s="159" customFormat="1" ht="15" customHeight="1">
      <c r="A22" s="161"/>
      <c r="B22" s="162"/>
      <c r="C22" s="472" t="s">
        <v>138</v>
      </c>
      <c r="D22" s="473"/>
      <c r="E22" s="473"/>
      <c r="F22" s="160">
        <v>22</v>
      </c>
      <c r="G22" s="160"/>
      <c r="H22" s="248">
        <f t="shared" si="1"/>
        <v>22</v>
      </c>
      <c r="I22" s="160">
        <f>'5.3. Показники '!J18</f>
        <v>22</v>
      </c>
      <c r="J22" s="160"/>
      <c r="K22" s="248"/>
      <c r="L22" s="248">
        <f>I22</f>
        <v>22</v>
      </c>
      <c r="M22" s="160">
        <f t="shared" si="0"/>
        <v>0</v>
      </c>
      <c r="N22" s="154"/>
      <c r="O22" s="160">
        <f t="shared" si="3"/>
        <v>0</v>
      </c>
      <c r="S22" s="444"/>
      <c r="T22" s="444"/>
      <c r="U22" s="444"/>
      <c r="V22" s="217"/>
    </row>
    <row r="23" spans="2:22" ht="17.25" customHeight="1">
      <c r="B23" s="163" t="s">
        <v>52</v>
      </c>
      <c r="C23" s="470" t="s">
        <v>51</v>
      </c>
      <c r="D23" s="471"/>
      <c r="E23" s="47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S23" s="444"/>
      <c r="T23" s="444"/>
      <c r="U23" s="444"/>
      <c r="V23" s="171"/>
    </row>
    <row r="24" spans="2:22" ht="28.5" customHeight="1">
      <c r="B24" s="163"/>
      <c r="C24" s="428" t="s">
        <v>131</v>
      </c>
      <c r="D24" s="429"/>
      <c r="E24" s="430"/>
      <c r="F24" s="164">
        <v>5793</v>
      </c>
      <c r="G24" s="164"/>
      <c r="H24" s="164">
        <v>5793</v>
      </c>
      <c r="I24" s="164">
        <f>'5.3. Показники '!J23</f>
        <v>5793</v>
      </c>
      <c r="J24" s="164"/>
      <c r="K24" s="164"/>
      <c r="L24" s="164">
        <f>I24</f>
        <v>5793</v>
      </c>
      <c r="M24" s="165">
        <f>I24/F24*100-100</f>
        <v>0</v>
      </c>
      <c r="N24" s="164"/>
      <c r="O24" s="165">
        <f>M24</f>
        <v>0</v>
      </c>
      <c r="S24" s="444"/>
      <c r="T24" s="444"/>
      <c r="U24" s="444"/>
      <c r="V24" s="171"/>
    </row>
    <row r="25" spans="2:22" ht="34.5" customHeight="1">
      <c r="B25" s="163"/>
      <c r="C25" s="431" t="s">
        <v>139</v>
      </c>
      <c r="D25" s="432"/>
      <c r="E25" s="433"/>
      <c r="F25" s="164">
        <v>5048</v>
      </c>
      <c r="G25" s="164"/>
      <c r="H25" s="164">
        <v>5048</v>
      </c>
      <c r="I25" s="164">
        <f>'5.3. Показники '!J24</f>
        <v>5048</v>
      </c>
      <c r="J25" s="164"/>
      <c r="K25" s="164"/>
      <c r="L25" s="164">
        <f>I25</f>
        <v>5048</v>
      </c>
      <c r="M25" s="165">
        <f>I25/F25*100-100</f>
        <v>0</v>
      </c>
      <c r="N25" s="164"/>
      <c r="O25" s="165">
        <f>M25</f>
        <v>0</v>
      </c>
      <c r="S25" s="171"/>
      <c r="T25" s="171"/>
      <c r="U25" s="171"/>
      <c r="V25" s="171"/>
    </row>
    <row r="26" spans="2:22" ht="27" customHeight="1">
      <c r="B26" s="163"/>
      <c r="C26" s="434" t="s">
        <v>140</v>
      </c>
      <c r="D26" s="435"/>
      <c r="E26" s="436"/>
      <c r="F26" s="164">
        <v>1218</v>
      </c>
      <c r="G26" s="164"/>
      <c r="H26" s="164">
        <v>1218</v>
      </c>
      <c r="I26" s="164">
        <f>'5.3. Показники '!J25</f>
        <v>1218</v>
      </c>
      <c r="J26" s="164"/>
      <c r="K26" s="164"/>
      <c r="L26" s="164">
        <f>I26</f>
        <v>1218</v>
      </c>
      <c r="M26" s="165">
        <f>I26/F26*100-100</f>
        <v>0</v>
      </c>
      <c r="N26" s="164"/>
      <c r="O26" s="165">
        <f>M26</f>
        <v>0</v>
      </c>
      <c r="S26" s="171"/>
      <c r="T26" s="171"/>
      <c r="U26" s="171"/>
      <c r="V26" s="171"/>
    </row>
    <row r="27" spans="2:15" ht="27.75" customHeight="1">
      <c r="B27" s="163"/>
      <c r="C27" s="437" t="s">
        <v>141</v>
      </c>
      <c r="D27" s="438"/>
      <c r="E27" s="439"/>
      <c r="F27" s="164">
        <v>3830</v>
      </c>
      <c r="G27" s="164"/>
      <c r="H27" s="164">
        <v>3830</v>
      </c>
      <c r="I27" s="164">
        <f>'5.3. Показники '!J26</f>
        <v>3830</v>
      </c>
      <c r="J27" s="164"/>
      <c r="K27" s="164"/>
      <c r="L27" s="164">
        <f>I27</f>
        <v>3830</v>
      </c>
      <c r="M27" s="165">
        <f>I27/F27*100-100</f>
        <v>0</v>
      </c>
      <c r="N27" s="164"/>
      <c r="O27" s="165">
        <f>M27</f>
        <v>0</v>
      </c>
    </row>
    <row r="28" spans="2:15" ht="17.25" customHeight="1">
      <c r="B28" s="167">
        <v>3</v>
      </c>
      <c r="C28" s="440" t="s">
        <v>50</v>
      </c>
      <c r="D28" s="441"/>
      <c r="E28" s="441"/>
      <c r="F28" s="175"/>
      <c r="G28" s="175"/>
      <c r="H28" s="175"/>
      <c r="I28" s="175"/>
      <c r="J28" s="175"/>
      <c r="K28" s="175"/>
      <c r="L28" s="175"/>
      <c r="M28" s="175"/>
      <c r="N28" s="175"/>
      <c r="O28" s="176"/>
    </row>
    <row r="29" spans="2:20" ht="30" customHeight="1">
      <c r="B29" s="163"/>
      <c r="C29" s="296" t="s">
        <v>142</v>
      </c>
      <c r="D29" s="297"/>
      <c r="E29" s="297"/>
      <c r="F29" s="164">
        <v>12</v>
      </c>
      <c r="G29" s="164"/>
      <c r="H29" s="164">
        <v>12</v>
      </c>
      <c r="I29" s="168">
        <v>13</v>
      </c>
      <c r="J29" s="164"/>
      <c r="K29" s="164"/>
      <c r="L29" s="168">
        <f>I29</f>
        <v>13</v>
      </c>
      <c r="M29" s="165">
        <f>I29/F29*100-100</f>
        <v>8.333333333333329</v>
      </c>
      <c r="N29" s="164"/>
      <c r="O29" s="165">
        <f>M29</f>
        <v>8.333333333333329</v>
      </c>
      <c r="T29" s="70">
        <v>1</v>
      </c>
    </row>
    <row r="30" spans="2:20" s="249" customFormat="1" ht="31.5" customHeight="1">
      <c r="B30" s="250"/>
      <c r="C30" s="474" t="s">
        <v>143</v>
      </c>
      <c r="D30" s="474"/>
      <c r="E30" s="474"/>
      <c r="F30" s="251">
        <v>3297.19</v>
      </c>
      <c r="G30" s="251">
        <v>151.49</v>
      </c>
      <c r="H30" s="251">
        <f>F30+G30</f>
        <v>3448.6800000000003</v>
      </c>
      <c r="I30" s="252">
        <f>'5.3. Показники '!J32</f>
        <v>3990.32</v>
      </c>
      <c r="J30" s="252"/>
      <c r="K30" s="252">
        <f>'5.3. Показники '!M32</f>
        <v>176.19</v>
      </c>
      <c r="L30" s="252">
        <f>K30+I30</f>
        <v>4166.51</v>
      </c>
      <c r="M30" s="252">
        <f>I30/F30*100-100</f>
        <v>21.021839809049524</v>
      </c>
      <c r="N30" s="252">
        <v>0</v>
      </c>
      <c r="O30" s="252">
        <f>M30</f>
        <v>21.021839809049524</v>
      </c>
      <c r="R30" s="249">
        <v>85.1</v>
      </c>
      <c r="T30" s="249">
        <v>0.84</v>
      </c>
    </row>
    <row r="31" spans="2:15" ht="17.25" customHeight="1">
      <c r="B31" s="169">
        <v>4</v>
      </c>
      <c r="C31" s="470" t="s">
        <v>122</v>
      </c>
      <c r="D31" s="471"/>
      <c r="E31" s="471"/>
      <c r="F31" s="164"/>
      <c r="G31" s="164"/>
      <c r="H31" s="164"/>
      <c r="I31" s="471"/>
      <c r="J31" s="471"/>
      <c r="K31" s="493"/>
      <c r="L31" s="493"/>
      <c r="M31" s="493"/>
      <c r="N31" s="493"/>
      <c r="O31" s="493"/>
    </row>
    <row r="32" spans="2:15" ht="24.75" customHeight="1">
      <c r="B32" s="163"/>
      <c r="C32" s="472" t="s">
        <v>144</v>
      </c>
      <c r="D32" s="473"/>
      <c r="E32" s="473"/>
      <c r="F32" s="177">
        <v>87.1</v>
      </c>
      <c r="G32" s="177"/>
      <c r="H32" s="177">
        <f>F32</f>
        <v>87.1</v>
      </c>
      <c r="I32" s="177">
        <v>96.1</v>
      </c>
      <c r="J32" s="177"/>
      <c r="K32" s="177"/>
      <c r="L32" s="177">
        <f>I32</f>
        <v>96.1</v>
      </c>
      <c r="M32" s="165">
        <f>I32/F32*100-100</f>
        <v>10.33295063145809</v>
      </c>
      <c r="N32" s="164"/>
      <c r="O32" s="165">
        <f>M32</f>
        <v>10.33295063145809</v>
      </c>
    </row>
    <row r="33" spans="1:15" ht="24.75" customHeight="1" thickBot="1">
      <c r="A33" s="67"/>
      <c r="B33" s="494" t="s">
        <v>360</v>
      </c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6"/>
    </row>
    <row r="34" spans="1:15" ht="53.25" customHeight="1" thickBot="1">
      <c r="A34" s="67"/>
      <c r="B34" s="467" t="s">
        <v>359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9"/>
    </row>
    <row r="35" spans="1:15" ht="16.5" customHeight="1">
      <c r="A35" s="67"/>
      <c r="B35" s="223" t="s">
        <v>54</v>
      </c>
      <c r="C35" s="470" t="s">
        <v>53</v>
      </c>
      <c r="D35" s="471"/>
      <c r="E35" s="471"/>
      <c r="F35" s="154"/>
      <c r="G35" s="154"/>
      <c r="H35" s="158"/>
      <c r="I35" s="154"/>
      <c r="J35" s="154"/>
      <c r="K35" s="154"/>
      <c r="L35" s="158"/>
      <c r="M35" s="154"/>
      <c r="N35" s="154"/>
      <c r="O35" s="154"/>
    </row>
    <row r="36" spans="1:15" ht="19.5" customHeight="1">
      <c r="A36" s="67"/>
      <c r="B36" s="223"/>
      <c r="C36" s="490" t="s">
        <v>353</v>
      </c>
      <c r="D36" s="491"/>
      <c r="E36" s="492"/>
      <c r="F36" s="220"/>
      <c r="G36" s="220">
        <v>184.884</v>
      </c>
      <c r="H36" s="221">
        <f>G36</f>
        <v>184.884</v>
      </c>
      <c r="I36" s="220"/>
      <c r="J36" s="220"/>
      <c r="K36" s="220">
        <v>0</v>
      </c>
      <c r="L36" s="221">
        <v>0</v>
      </c>
      <c r="M36" s="154"/>
      <c r="N36" s="164">
        <f>0</f>
        <v>0</v>
      </c>
      <c r="O36" s="154"/>
    </row>
    <row r="37" spans="1:15" ht="36" customHeight="1">
      <c r="A37" s="67"/>
      <c r="B37" s="223"/>
      <c r="C37" s="486" t="s">
        <v>354</v>
      </c>
      <c r="D37" s="487"/>
      <c r="E37" s="488"/>
      <c r="F37" s="220"/>
      <c r="G37" s="220">
        <v>9</v>
      </c>
      <c r="H37" s="221">
        <f>G37</f>
        <v>9</v>
      </c>
      <c r="I37" s="220"/>
      <c r="J37" s="220"/>
      <c r="K37" s="220">
        <v>0</v>
      </c>
      <c r="L37" s="221">
        <v>0</v>
      </c>
      <c r="M37" s="154"/>
      <c r="N37" s="164">
        <v>0</v>
      </c>
      <c r="O37" s="154"/>
    </row>
    <row r="38" spans="1:15" ht="29.25" customHeight="1">
      <c r="A38" s="67"/>
      <c r="B38" s="223"/>
      <c r="C38" s="486" t="s">
        <v>355</v>
      </c>
      <c r="D38" s="487"/>
      <c r="E38" s="488"/>
      <c r="F38" s="220"/>
      <c r="G38" s="220">
        <v>9</v>
      </c>
      <c r="H38" s="221">
        <v>9</v>
      </c>
      <c r="I38" s="220"/>
      <c r="J38" s="220"/>
      <c r="K38" s="220">
        <v>0</v>
      </c>
      <c r="L38" s="221">
        <f>K38</f>
        <v>0</v>
      </c>
      <c r="M38" s="154"/>
      <c r="N38" s="164">
        <v>0</v>
      </c>
      <c r="O38" s="154"/>
    </row>
    <row r="39" spans="1:15" ht="29.25" customHeight="1">
      <c r="A39" s="67"/>
      <c r="B39" s="157"/>
      <c r="C39" s="309" t="s">
        <v>312</v>
      </c>
      <c r="D39" s="309"/>
      <c r="E39" s="309"/>
      <c r="F39" s="219"/>
      <c r="G39" s="219"/>
      <c r="H39" s="221"/>
      <c r="I39" s="219"/>
      <c r="J39" s="219"/>
      <c r="K39" s="219">
        <f>'5.3. Показники '!M52</f>
        <v>148.63</v>
      </c>
      <c r="L39" s="218">
        <f>K39</f>
        <v>148.63</v>
      </c>
      <c r="M39" s="154"/>
      <c r="N39" s="164">
        <v>0</v>
      </c>
      <c r="O39" s="154"/>
    </row>
    <row r="40" spans="1:15" ht="28.5" customHeight="1">
      <c r="A40" s="67"/>
      <c r="B40" s="192"/>
      <c r="C40" s="309" t="s">
        <v>313</v>
      </c>
      <c r="D40" s="309"/>
      <c r="E40" s="309"/>
      <c r="F40" s="164"/>
      <c r="G40" s="164"/>
      <c r="H40" s="221"/>
      <c r="I40" s="164"/>
      <c r="J40" s="164"/>
      <c r="K40" s="219">
        <f>'5.3. Показники '!M53</f>
        <v>149.88</v>
      </c>
      <c r="L40" s="164">
        <f>K40</f>
        <v>149.88</v>
      </c>
      <c r="M40" s="165"/>
      <c r="N40" s="164">
        <v>0</v>
      </c>
      <c r="O40" s="165">
        <f aca="true" t="shared" si="4" ref="O40:O58">N40</f>
        <v>0</v>
      </c>
    </row>
    <row r="41" spans="1:15" ht="45.75" customHeight="1">
      <c r="A41" s="67"/>
      <c r="B41" s="192"/>
      <c r="C41" s="309" t="s">
        <v>314</v>
      </c>
      <c r="D41" s="309"/>
      <c r="E41" s="309"/>
      <c r="F41" s="164"/>
      <c r="G41" s="164"/>
      <c r="H41" s="221"/>
      <c r="I41" s="164"/>
      <c r="J41" s="164"/>
      <c r="K41" s="219">
        <f>'5.3. Показники '!M54</f>
        <v>719.69912</v>
      </c>
      <c r="L41" s="164">
        <f aca="true" t="shared" si="5" ref="L41:L60">K41</f>
        <v>719.69912</v>
      </c>
      <c r="M41" s="165"/>
      <c r="N41" s="164">
        <v>0</v>
      </c>
      <c r="O41" s="165">
        <f t="shared" si="4"/>
        <v>0</v>
      </c>
    </row>
    <row r="42" spans="1:15" ht="30.75" customHeight="1">
      <c r="A42" s="67"/>
      <c r="B42" s="192"/>
      <c r="C42" s="309" t="s">
        <v>315</v>
      </c>
      <c r="D42" s="309"/>
      <c r="E42" s="309"/>
      <c r="F42" s="164"/>
      <c r="G42" s="164"/>
      <c r="H42" s="221"/>
      <c r="I42" s="164"/>
      <c r="J42" s="164"/>
      <c r="K42" s="219">
        <f>'5.3. Показники '!M55</f>
        <v>349</v>
      </c>
      <c r="L42" s="164">
        <f t="shared" si="5"/>
        <v>349</v>
      </c>
      <c r="M42" s="165"/>
      <c r="N42" s="164">
        <v>0</v>
      </c>
      <c r="O42" s="165">
        <f t="shared" si="4"/>
        <v>0</v>
      </c>
    </row>
    <row r="43" spans="1:15" ht="30" customHeight="1">
      <c r="A43" s="67"/>
      <c r="B43" s="192"/>
      <c r="C43" s="309" t="s">
        <v>316</v>
      </c>
      <c r="D43" s="309"/>
      <c r="E43" s="309"/>
      <c r="F43" s="164"/>
      <c r="G43" s="164"/>
      <c r="H43" s="221"/>
      <c r="I43" s="164"/>
      <c r="J43" s="164"/>
      <c r="K43" s="219">
        <f>'5.3. Показники '!M56</f>
        <v>19.5</v>
      </c>
      <c r="L43" s="164">
        <f t="shared" si="5"/>
        <v>19.5</v>
      </c>
      <c r="M43" s="165"/>
      <c r="N43" s="164">
        <v>0</v>
      </c>
      <c r="O43" s="165">
        <f t="shared" si="4"/>
        <v>0</v>
      </c>
    </row>
    <row r="44" spans="1:15" ht="24.75" customHeight="1">
      <c r="A44" s="67"/>
      <c r="B44" s="192"/>
      <c r="C44" s="309" t="s">
        <v>317</v>
      </c>
      <c r="D44" s="309"/>
      <c r="E44" s="309"/>
      <c r="F44" s="164"/>
      <c r="G44" s="164"/>
      <c r="H44" s="221"/>
      <c r="I44" s="164"/>
      <c r="J44" s="164"/>
      <c r="K44" s="219">
        <f>'5.3. Показники '!M57</f>
        <v>18</v>
      </c>
      <c r="L44" s="164">
        <f t="shared" si="5"/>
        <v>18</v>
      </c>
      <c r="M44" s="165"/>
      <c r="N44" s="164">
        <v>0</v>
      </c>
      <c r="O44" s="165">
        <f t="shared" si="4"/>
        <v>0</v>
      </c>
    </row>
    <row r="45" spans="1:15" ht="24.75" customHeight="1">
      <c r="A45" s="67"/>
      <c r="B45" s="192"/>
      <c r="C45" s="309" t="s">
        <v>318</v>
      </c>
      <c r="D45" s="309"/>
      <c r="E45" s="309"/>
      <c r="F45" s="164"/>
      <c r="G45" s="164"/>
      <c r="H45" s="221"/>
      <c r="I45" s="164"/>
      <c r="J45" s="164"/>
      <c r="K45" s="219">
        <f>'5.3. Показники '!M58</f>
        <v>17</v>
      </c>
      <c r="L45" s="164">
        <f t="shared" si="5"/>
        <v>17</v>
      </c>
      <c r="M45" s="165"/>
      <c r="N45" s="164">
        <v>0</v>
      </c>
      <c r="O45" s="165">
        <f t="shared" si="4"/>
        <v>0</v>
      </c>
    </row>
    <row r="46" spans="1:15" ht="24.75" customHeight="1">
      <c r="A46" s="67"/>
      <c r="B46" s="192"/>
      <c r="C46" s="301" t="s">
        <v>328</v>
      </c>
      <c r="D46" s="302"/>
      <c r="E46" s="303"/>
      <c r="F46" s="164"/>
      <c r="G46" s="164"/>
      <c r="H46" s="221"/>
      <c r="I46" s="164"/>
      <c r="J46" s="164"/>
      <c r="K46" s="219">
        <f>'5.3. Показники '!M59</f>
        <v>12</v>
      </c>
      <c r="L46" s="164">
        <f t="shared" si="5"/>
        <v>12</v>
      </c>
      <c r="M46" s="165"/>
      <c r="N46" s="164">
        <v>0</v>
      </c>
      <c r="O46" s="165">
        <f t="shared" si="4"/>
        <v>0</v>
      </c>
    </row>
    <row r="47" spans="1:15" ht="24.75" customHeight="1">
      <c r="A47" s="67"/>
      <c r="B47" s="192"/>
      <c r="C47" s="301" t="s">
        <v>325</v>
      </c>
      <c r="D47" s="302"/>
      <c r="E47" s="303"/>
      <c r="F47" s="164"/>
      <c r="G47" s="164"/>
      <c r="H47" s="221"/>
      <c r="I47" s="164"/>
      <c r="J47" s="164"/>
      <c r="K47" s="220">
        <f>'5.3. Показники '!M60</f>
        <v>4</v>
      </c>
      <c r="L47" s="164">
        <f t="shared" si="5"/>
        <v>4</v>
      </c>
      <c r="M47" s="165"/>
      <c r="N47" s="164">
        <v>0</v>
      </c>
      <c r="O47" s="165">
        <f t="shared" si="4"/>
        <v>0</v>
      </c>
    </row>
    <row r="48" spans="1:15" ht="22.5" customHeight="1">
      <c r="A48" s="67"/>
      <c r="B48" s="192"/>
      <c r="C48" s="301" t="s">
        <v>326</v>
      </c>
      <c r="D48" s="302"/>
      <c r="E48" s="303"/>
      <c r="F48" s="164"/>
      <c r="G48" s="164"/>
      <c r="H48" s="164"/>
      <c r="I48" s="164"/>
      <c r="J48" s="164"/>
      <c r="K48" s="220">
        <f>'5.3. Показники '!M61</f>
        <v>1</v>
      </c>
      <c r="L48" s="164">
        <f t="shared" si="5"/>
        <v>1</v>
      </c>
      <c r="M48" s="165"/>
      <c r="N48" s="164">
        <v>0</v>
      </c>
      <c r="O48" s="165">
        <f t="shared" si="4"/>
        <v>0</v>
      </c>
    </row>
    <row r="49" spans="1:15" ht="28.5" customHeight="1">
      <c r="A49" s="67"/>
      <c r="B49" s="222"/>
      <c r="C49" s="309" t="s">
        <v>319</v>
      </c>
      <c r="D49" s="309"/>
      <c r="E49" s="309"/>
      <c r="F49" s="164"/>
      <c r="G49" s="164"/>
      <c r="H49" s="164"/>
      <c r="I49" s="164"/>
      <c r="J49" s="170"/>
      <c r="K49" s="220">
        <f>'5.3. Показники '!M62</f>
        <v>20</v>
      </c>
      <c r="L49" s="164">
        <f t="shared" si="5"/>
        <v>20</v>
      </c>
      <c r="M49" s="165"/>
      <c r="N49" s="164">
        <v>0</v>
      </c>
      <c r="O49" s="165">
        <f t="shared" si="4"/>
        <v>0</v>
      </c>
    </row>
    <row r="50" spans="1:15" ht="28.5" customHeight="1">
      <c r="A50" s="67"/>
      <c r="B50" s="222"/>
      <c r="C50" s="309" t="s">
        <v>320</v>
      </c>
      <c r="D50" s="309"/>
      <c r="E50" s="309"/>
      <c r="F50" s="164"/>
      <c r="G50" s="164"/>
      <c r="H50" s="164"/>
      <c r="I50" s="164"/>
      <c r="J50" s="170"/>
      <c r="K50" s="220">
        <f>'5.3. Показники '!M63</f>
        <v>7</v>
      </c>
      <c r="L50" s="164">
        <f t="shared" si="5"/>
        <v>7</v>
      </c>
      <c r="M50" s="165"/>
      <c r="N50" s="164">
        <v>0</v>
      </c>
      <c r="O50" s="165">
        <f t="shared" si="4"/>
        <v>0</v>
      </c>
    </row>
    <row r="51" spans="1:15" ht="28.5" customHeight="1">
      <c r="A51" s="67"/>
      <c r="B51" s="222"/>
      <c r="C51" s="309" t="s">
        <v>321</v>
      </c>
      <c r="D51" s="309"/>
      <c r="E51" s="309"/>
      <c r="F51" s="164"/>
      <c r="G51" s="164"/>
      <c r="H51" s="164"/>
      <c r="I51" s="164"/>
      <c r="J51" s="170"/>
      <c r="K51" s="220">
        <f>'5.3. Показники '!M64</f>
        <v>1</v>
      </c>
      <c r="L51" s="164">
        <f t="shared" si="5"/>
        <v>1</v>
      </c>
      <c r="M51" s="165"/>
      <c r="N51" s="164">
        <v>0</v>
      </c>
      <c r="O51" s="165">
        <f t="shared" si="4"/>
        <v>0</v>
      </c>
    </row>
    <row r="52" spans="1:15" ht="21" customHeight="1">
      <c r="A52" s="67"/>
      <c r="B52" s="222"/>
      <c r="C52" s="309" t="s">
        <v>322</v>
      </c>
      <c r="D52" s="309"/>
      <c r="E52" s="309"/>
      <c r="F52" s="164"/>
      <c r="G52" s="164"/>
      <c r="H52" s="164"/>
      <c r="I52" s="164"/>
      <c r="J52" s="170"/>
      <c r="K52" s="220">
        <f>'5.3. Показники '!M65</f>
        <v>133.43</v>
      </c>
      <c r="L52" s="164">
        <f t="shared" si="5"/>
        <v>133.43</v>
      </c>
      <c r="M52" s="165"/>
      <c r="N52" s="164">
        <v>0</v>
      </c>
      <c r="O52" s="165">
        <f t="shared" si="4"/>
        <v>0</v>
      </c>
    </row>
    <row r="53" spans="1:15" ht="19.5" customHeight="1">
      <c r="A53" s="67"/>
      <c r="B53" s="222"/>
      <c r="C53" s="301" t="s">
        <v>323</v>
      </c>
      <c r="D53" s="302"/>
      <c r="E53" s="303"/>
      <c r="F53" s="164"/>
      <c r="G53" s="164"/>
      <c r="H53" s="164"/>
      <c r="I53" s="164"/>
      <c r="J53" s="170"/>
      <c r="K53" s="220">
        <f>'5.3. Показники '!M66</f>
        <v>8.75</v>
      </c>
      <c r="L53" s="164">
        <f t="shared" si="5"/>
        <v>8.75</v>
      </c>
      <c r="M53" s="165"/>
      <c r="N53" s="164">
        <v>0</v>
      </c>
      <c r="O53" s="165">
        <f t="shared" si="4"/>
        <v>0</v>
      </c>
    </row>
    <row r="54" spans="1:15" ht="18.75" customHeight="1">
      <c r="A54" s="67"/>
      <c r="B54" s="222"/>
      <c r="C54" s="301" t="s">
        <v>324</v>
      </c>
      <c r="D54" s="302"/>
      <c r="E54" s="303"/>
      <c r="F54" s="164"/>
      <c r="G54" s="164"/>
      <c r="H54" s="164"/>
      <c r="I54" s="164"/>
      <c r="J54" s="170"/>
      <c r="K54" s="220">
        <f>'5.3. Показники '!M67</f>
        <v>676.641</v>
      </c>
      <c r="L54" s="164">
        <f t="shared" si="5"/>
        <v>676.641</v>
      </c>
      <c r="M54" s="165"/>
      <c r="N54" s="164">
        <v>0</v>
      </c>
      <c r="O54" s="165">
        <f t="shared" si="4"/>
        <v>0</v>
      </c>
    </row>
    <row r="55" spans="1:15" ht="28.5" customHeight="1">
      <c r="A55" s="67"/>
      <c r="B55" s="222"/>
      <c r="C55" s="301" t="s">
        <v>325</v>
      </c>
      <c r="D55" s="302"/>
      <c r="E55" s="303"/>
      <c r="F55" s="164"/>
      <c r="G55" s="164"/>
      <c r="H55" s="164"/>
      <c r="I55" s="164"/>
      <c r="J55" s="170"/>
      <c r="K55" s="220">
        <f>'5.3. Показники '!M68</f>
        <v>35.738</v>
      </c>
      <c r="L55" s="164">
        <f t="shared" si="5"/>
        <v>35.738</v>
      </c>
      <c r="M55" s="165"/>
      <c r="N55" s="164">
        <v>0</v>
      </c>
      <c r="O55" s="165">
        <f t="shared" si="4"/>
        <v>0</v>
      </c>
    </row>
    <row r="56" spans="1:15" ht="15.75" customHeight="1">
      <c r="A56" s="67"/>
      <c r="B56" s="222"/>
      <c r="C56" s="301" t="s">
        <v>326</v>
      </c>
      <c r="D56" s="302"/>
      <c r="E56" s="303"/>
      <c r="F56" s="164"/>
      <c r="G56" s="164"/>
      <c r="H56" s="164"/>
      <c r="I56" s="164"/>
      <c r="J56" s="170"/>
      <c r="K56" s="220">
        <f>'5.3. Показники '!M69</f>
        <v>7.5</v>
      </c>
      <c r="L56" s="164">
        <f t="shared" si="5"/>
        <v>7.5</v>
      </c>
      <c r="M56" s="165"/>
      <c r="N56" s="164">
        <v>0</v>
      </c>
      <c r="O56" s="165">
        <f t="shared" si="4"/>
        <v>0</v>
      </c>
    </row>
    <row r="57" spans="1:15" ht="28.5" customHeight="1">
      <c r="A57" s="67"/>
      <c r="B57" s="222"/>
      <c r="C57" s="301" t="s">
        <v>320</v>
      </c>
      <c r="D57" s="302"/>
      <c r="E57" s="303"/>
      <c r="F57" s="164"/>
      <c r="G57" s="164"/>
      <c r="H57" s="164"/>
      <c r="I57" s="164"/>
      <c r="J57" s="170"/>
      <c r="K57" s="220">
        <f>'5.3. Показники '!M70</f>
        <v>6</v>
      </c>
      <c r="L57" s="164">
        <f t="shared" si="5"/>
        <v>6</v>
      </c>
      <c r="M57" s="165"/>
      <c r="N57" s="164">
        <v>0</v>
      </c>
      <c r="O57" s="165">
        <f t="shared" si="4"/>
        <v>0</v>
      </c>
    </row>
    <row r="58" spans="1:15" ht="28.5" customHeight="1" thickBot="1">
      <c r="A58" s="67"/>
      <c r="B58" s="222"/>
      <c r="C58" s="301" t="s">
        <v>327</v>
      </c>
      <c r="D58" s="302"/>
      <c r="E58" s="303"/>
      <c r="F58" s="164"/>
      <c r="G58" s="164"/>
      <c r="H58" s="164"/>
      <c r="I58" s="164"/>
      <c r="J58" s="170"/>
      <c r="K58" s="220">
        <f>'5.3. Показники '!M71</f>
        <v>1</v>
      </c>
      <c r="L58" s="164">
        <f t="shared" si="5"/>
        <v>1</v>
      </c>
      <c r="M58" s="165"/>
      <c r="N58" s="164">
        <v>0</v>
      </c>
      <c r="O58" s="165">
        <f t="shared" si="4"/>
        <v>0</v>
      </c>
    </row>
    <row r="59" spans="1:15" ht="28.5" customHeight="1" hidden="1">
      <c r="A59" s="67"/>
      <c r="B59" s="222"/>
      <c r="C59" s="237"/>
      <c r="D59" s="237"/>
      <c r="E59" s="237"/>
      <c r="F59" s="164"/>
      <c r="G59" s="164"/>
      <c r="H59" s="164"/>
      <c r="I59" s="164"/>
      <c r="J59" s="170"/>
      <c r="K59" s="164"/>
      <c r="L59" s="164"/>
      <c r="M59" s="165"/>
      <c r="N59" s="164"/>
      <c r="O59" s="165"/>
    </row>
    <row r="60" spans="1:15" ht="33.75" customHeight="1" hidden="1">
      <c r="A60" s="67"/>
      <c r="B60" s="178"/>
      <c r="C60" s="309"/>
      <c r="D60" s="309"/>
      <c r="E60" s="309"/>
      <c r="F60" s="164"/>
      <c r="G60" s="164"/>
      <c r="H60" s="164"/>
      <c r="I60" s="164"/>
      <c r="J60" s="170"/>
      <c r="K60" s="164"/>
      <c r="L60" s="164">
        <f t="shared" si="5"/>
        <v>0</v>
      </c>
      <c r="M60" s="165"/>
      <c r="N60" s="164" t="e">
        <f>K60/G60*100-100</f>
        <v>#DIV/0!</v>
      </c>
      <c r="O60" s="165" t="e">
        <f>N60</f>
        <v>#DIV/0!</v>
      </c>
    </row>
    <row r="61" spans="1:15" ht="32.25" customHeight="1" hidden="1">
      <c r="A61" s="67"/>
      <c r="B61" s="179"/>
      <c r="C61" s="471"/>
      <c r="D61" s="471"/>
      <c r="E61" s="471"/>
      <c r="F61" s="180"/>
      <c r="G61" s="189"/>
      <c r="H61" s="180"/>
      <c r="I61" s="489"/>
      <c r="J61" s="489"/>
      <c r="K61" s="184"/>
      <c r="L61" s="164"/>
      <c r="M61" s="164"/>
      <c r="N61" s="187"/>
      <c r="O61" s="165"/>
    </row>
    <row r="62" spans="1:15" ht="14.25" customHeight="1" hidden="1">
      <c r="A62" s="67"/>
      <c r="B62" s="179"/>
      <c r="C62" s="471"/>
      <c r="D62" s="471"/>
      <c r="E62" s="471"/>
      <c r="F62" s="181"/>
      <c r="G62" s="190"/>
      <c r="H62" s="180"/>
      <c r="I62" s="182"/>
      <c r="J62" s="183"/>
      <c r="K62" s="182"/>
      <c r="L62" s="164"/>
      <c r="M62" s="164"/>
      <c r="N62" s="188"/>
      <c r="O62" s="165"/>
    </row>
    <row r="63" spans="1:15" ht="19.5" customHeight="1" hidden="1">
      <c r="A63" s="67"/>
      <c r="B63" s="179"/>
      <c r="C63" s="471"/>
      <c r="D63" s="471"/>
      <c r="E63" s="471"/>
      <c r="F63" s="181"/>
      <c r="G63" s="190"/>
      <c r="H63" s="180"/>
      <c r="I63" s="182"/>
      <c r="J63" s="183"/>
      <c r="K63" s="182"/>
      <c r="L63" s="164"/>
      <c r="M63" s="164"/>
      <c r="N63" s="188"/>
      <c r="O63" s="165"/>
    </row>
    <row r="64" spans="2:15" ht="36.75" customHeight="1" hidden="1" thickBot="1">
      <c r="B64" s="179"/>
      <c r="C64" s="471"/>
      <c r="D64" s="471"/>
      <c r="E64" s="471"/>
      <c r="F64" s="181"/>
      <c r="G64" s="190"/>
      <c r="H64" s="180"/>
      <c r="I64" s="182"/>
      <c r="J64" s="183"/>
      <c r="K64" s="182"/>
      <c r="L64" s="164"/>
      <c r="M64" s="164"/>
      <c r="N64" s="188"/>
      <c r="O64" s="165"/>
    </row>
    <row r="65" spans="2:15" ht="45.75" customHeight="1" thickBot="1">
      <c r="B65" s="467" t="s">
        <v>358</v>
      </c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9"/>
    </row>
    <row r="66" spans="2:15" ht="12.75">
      <c r="B66" s="163" t="s">
        <v>52</v>
      </c>
      <c r="C66" s="470" t="s">
        <v>51</v>
      </c>
      <c r="D66" s="471"/>
      <c r="E66" s="471"/>
      <c r="F66" s="164"/>
      <c r="G66" s="164"/>
      <c r="H66" s="164"/>
      <c r="I66" s="164"/>
      <c r="J66" s="164"/>
      <c r="K66" s="164"/>
      <c r="L66" s="164"/>
      <c r="M66" s="164"/>
      <c r="N66" s="164"/>
      <c r="O66" s="164"/>
    </row>
    <row r="67" spans="2:22" ht="35.25" customHeight="1">
      <c r="B67" s="224"/>
      <c r="C67" s="483" t="s">
        <v>356</v>
      </c>
      <c r="D67" s="484"/>
      <c r="E67" s="485"/>
      <c r="F67" s="164"/>
      <c r="G67" s="164">
        <v>11</v>
      </c>
      <c r="H67" s="164">
        <v>11</v>
      </c>
      <c r="I67" s="164">
        <v>0</v>
      </c>
      <c r="J67" s="164"/>
      <c r="K67" s="109"/>
      <c r="L67" s="164"/>
      <c r="M67" s="73"/>
      <c r="N67" s="165">
        <f>K67/G67*100-100</f>
        <v>-100</v>
      </c>
      <c r="O67" s="165">
        <v>0</v>
      </c>
      <c r="S67" s="171"/>
      <c r="T67" s="171"/>
      <c r="U67" s="171"/>
      <c r="V67" s="171"/>
    </row>
    <row r="68" spans="2:22" ht="19.5" customHeight="1">
      <c r="B68" s="224"/>
      <c r="C68" s="486" t="s">
        <v>355</v>
      </c>
      <c r="D68" s="487"/>
      <c r="E68" s="488"/>
      <c r="F68" s="166"/>
      <c r="G68" s="164">
        <v>13</v>
      </c>
      <c r="H68" s="166">
        <v>13</v>
      </c>
      <c r="I68" s="164">
        <v>0</v>
      </c>
      <c r="J68" s="164"/>
      <c r="K68" s="109"/>
      <c r="L68" s="164"/>
      <c r="M68" s="73"/>
      <c r="N68" s="165">
        <f>K68/G68*100-100</f>
        <v>-100</v>
      </c>
      <c r="O68" s="165">
        <f>N68</f>
        <v>-100</v>
      </c>
      <c r="S68" s="171"/>
      <c r="T68" s="171"/>
      <c r="U68" s="171"/>
      <c r="V68" s="171"/>
    </row>
    <row r="69" spans="2:22" ht="12.75" customHeight="1">
      <c r="B69" s="224"/>
      <c r="C69" s="309" t="s">
        <v>329</v>
      </c>
      <c r="D69" s="309"/>
      <c r="E69" s="309"/>
      <c r="F69" s="164"/>
      <c r="G69" s="164"/>
      <c r="H69" s="164"/>
      <c r="I69" s="164"/>
      <c r="J69" s="164"/>
      <c r="K69" s="109">
        <f>'5.3. Показники '!M73</f>
        <v>7</v>
      </c>
      <c r="L69" s="164">
        <v>0</v>
      </c>
      <c r="M69" s="73"/>
      <c r="N69" s="165">
        <v>0</v>
      </c>
      <c r="O69" s="165">
        <f>N69</f>
        <v>0</v>
      </c>
      <c r="S69" s="171"/>
      <c r="T69" s="171"/>
      <c r="U69" s="171"/>
      <c r="V69" s="171"/>
    </row>
    <row r="70" spans="2:22" ht="18.75" customHeight="1">
      <c r="B70" s="224"/>
      <c r="C70" s="309" t="s">
        <v>330</v>
      </c>
      <c r="D70" s="309"/>
      <c r="E70" s="309"/>
      <c r="F70" s="166"/>
      <c r="G70" s="164"/>
      <c r="H70" s="166"/>
      <c r="I70" s="164"/>
      <c r="J70" s="164"/>
      <c r="K70" s="109">
        <f>'5.3. Показники '!M74</f>
        <v>1</v>
      </c>
      <c r="L70" s="164">
        <f aca="true" t="shared" si="6" ref="L70:L76">K70</f>
        <v>1</v>
      </c>
      <c r="M70" s="73"/>
      <c r="N70" s="165">
        <v>0</v>
      </c>
      <c r="O70" s="165">
        <f>N70</f>
        <v>0</v>
      </c>
      <c r="S70" s="171"/>
      <c r="T70" s="171"/>
      <c r="U70" s="171"/>
      <c r="V70" s="171"/>
    </row>
    <row r="71" spans="2:22" ht="14.25" customHeight="1">
      <c r="B71" s="224"/>
      <c r="C71" s="309" t="s">
        <v>331</v>
      </c>
      <c r="D71" s="309"/>
      <c r="E71" s="309"/>
      <c r="F71" s="164"/>
      <c r="G71" s="164"/>
      <c r="H71" s="164"/>
      <c r="I71" s="164"/>
      <c r="J71" s="164"/>
      <c r="K71" s="109">
        <f>'5.3. Показники '!M75</f>
        <v>13</v>
      </c>
      <c r="L71" s="164">
        <f t="shared" si="6"/>
        <v>13</v>
      </c>
      <c r="M71" s="73"/>
      <c r="N71" s="165">
        <v>0</v>
      </c>
      <c r="O71" s="165">
        <f>N71</f>
        <v>0</v>
      </c>
      <c r="S71" s="171"/>
      <c r="T71" s="171"/>
      <c r="U71" s="171"/>
      <c r="V71" s="171"/>
    </row>
    <row r="72" spans="2:22" ht="25.5" customHeight="1">
      <c r="B72" s="224"/>
      <c r="C72" s="309" t="s">
        <v>332</v>
      </c>
      <c r="D72" s="309"/>
      <c r="E72" s="309"/>
      <c r="F72" s="166"/>
      <c r="G72" s="164"/>
      <c r="H72" s="166"/>
      <c r="I72" s="164"/>
      <c r="J72" s="164"/>
      <c r="K72" s="109">
        <f>'5.3. Показники '!M76</f>
        <v>17</v>
      </c>
      <c r="L72" s="164">
        <f t="shared" si="6"/>
        <v>17</v>
      </c>
      <c r="M72" s="73"/>
      <c r="N72" s="165">
        <v>0</v>
      </c>
      <c r="O72" s="165">
        <f aca="true" t="shared" si="7" ref="O72:O78">N72</f>
        <v>0</v>
      </c>
      <c r="S72" s="171"/>
      <c r="T72" s="171"/>
      <c r="U72" s="171"/>
      <c r="V72" s="171"/>
    </row>
    <row r="73" spans="2:22" ht="16.5" customHeight="1">
      <c r="B73" s="225"/>
      <c r="C73" s="309" t="str">
        <f>C56</f>
        <v>каталка</v>
      </c>
      <c r="D73" s="309"/>
      <c r="E73" s="309"/>
      <c r="F73" s="166"/>
      <c r="G73" s="164"/>
      <c r="H73" s="166"/>
      <c r="I73" s="164"/>
      <c r="J73" s="164"/>
      <c r="K73" s="109">
        <f>'5.3. Показники '!M77</f>
        <v>12</v>
      </c>
      <c r="L73" s="164">
        <f t="shared" si="6"/>
        <v>12</v>
      </c>
      <c r="M73" s="73"/>
      <c r="N73" s="165">
        <v>0</v>
      </c>
      <c r="O73" s="165">
        <f t="shared" si="7"/>
        <v>0</v>
      </c>
      <c r="S73" s="171"/>
      <c r="T73" s="476"/>
      <c r="U73" s="476"/>
      <c r="V73" s="476"/>
    </row>
    <row r="74" spans="2:22" ht="30" customHeight="1">
      <c r="B74" s="226"/>
      <c r="C74" s="309" t="str">
        <f>C57</f>
        <v>Кількість комп'ютерної техніки, оргтехніки, що необхідно придбати</v>
      </c>
      <c r="D74" s="309"/>
      <c r="E74" s="309"/>
      <c r="F74" s="185"/>
      <c r="G74" s="180"/>
      <c r="H74" s="166"/>
      <c r="I74" s="180"/>
      <c r="J74" s="180"/>
      <c r="K74" s="109">
        <f>'5.3. Показники '!M78</f>
        <v>4</v>
      </c>
      <c r="L74" s="164">
        <f t="shared" si="6"/>
        <v>4</v>
      </c>
      <c r="M74" s="73"/>
      <c r="N74" s="165">
        <v>0</v>
      </c>
      <c r="O74" s="165">
        <f t="shared" si="7"/>
        <v>0</v>
      </c>
      <c r="S74" s="171"/>
      <c r="T74" s="476"/>
      <c r="U74" s="476"/>
      <c r="V74" s="476"/>
    </row>
    <row r="75" spans="2:22" ht="20.25" customHeight="1">
      <c r="B75" s="226"/>
      <c r="C75" s="309" t="str">
        <f>C58</f>
        <v>кількість оргтехніки , що необхідно придбати</v>
      </c>
      <c r="D75" s="309"/>
      <c r="E75" s="309"/>
      <c r="F75" s="73"/>
      <c r="G75" s="73"/>
      <c r="H75" s="166"/>
      <c r="I75" s="73"/>
      <c r="J75" s="73"/>
      <c r="K75" s="109">
        <f>'5.3. Показники '!M79</f>
        <v>1</v>
      </c>
      <c r="L75" s="164">
        <f t="shared" si="6"/>
        <v>1</v>
      </c>
      <c r="M75" s="73"/>
      <c r="N75" s="165">
        <v>0</v>
      </c>
      <c r="O75" s="165">
        <f t="shared" si="7"/>
        <v>0</v>
      </c>
      <c r="S75" s="171"/>
      <c r="T75" s="476"/>
      <c r="U75" s="476"/>
      <c r="V75" s="476"/>
    </row>
    <row r="76" spans="2:22" ht="18.75" customHeight="1">
      <c r="B76" s="226"/>
      <c r="C76" s="309" t="s">
        <v>333</v>
      </c>
      <c r="D76" s="309"/>
      <c r="E76" s="309"/>
      <c r="F76" s="73"/>
      <c r="G76" s="73"/>
      <c r="H76" s="166"/>
      <c r="I76" s="73"/>
      <c r="J76" s="73"/>
      <c r="K76" s="109">
        <f>'5.3. Показники '!M80</f>
        <v>8</v>
      </c>
      <c r="L76" s="164">
        <f t="shared" si="6"/>
        <v>8</v>
      </c>
      <c r="M76" s="73"/>
      <c r="N76" s="165">
        <v>0</v>
      </c>
      <c r="O76" s="165">
        <f t="shared" si="7"/>
        <v>0</v>
      </c>
      <c r="S76" s="171"/>
      <c r="T76" s="476"/>
      <c r="U76" s="476"/>
      <c r="V76" s="476"/>
    </row>
    <row r="77" spans="2:22" ht="33" customHeight="1" thickBot="1">
      <c r="B77" s="73"/>
      <c r="C77" s="309" t="s">
        <v>334</v>
      </c>
      <c r="D77" s="309"/>
      <c r="E77" s="309"/>
      <c r="F77" s="73"/>
      <c r="G77" s="73"/>
      <c r="H77" s="166"/>
      <c r="I77" s="73"/>
      <c r="J77" s="73"/>
      <c r="K77" s="109">
        <f>'5.3. Показники '!M81</f>
        <v>1</v>
      </c>
      <c r="L77" s="164">
        <v>1</v>
      </c>
      <c r="M77" s="73"/>
      <c r="N77" s="165">
        <v>0</v>
      </c>
      <c r="O77" s="165">
        <f t="shared" si="7"/>
        <v>0</v>
      </c>
      <c r="S77" s="171"/>
      <c r="T77" s="481"/>
      <c r="U77" s="481"/>
      <c r="V77" s="481"/>
    </row>
    <row r="78" spans="2:22" ht="12.75" customHeight="1" hidden="1">
      <c r="B78" s="73"/>
      <c r="C78" s="478"/>
      <c r="D78" s="479"/>
      <c r="E78" s="480"/>
      <c r="F78" s="73"/>
      <c r="G78" s="73"/>
      <c r="H78" s="166"/>
      <c r="I78" s="73"/>
      <c r="J78" s="73"/>
      <c r="K78" s="73"/>
      <c r="L78" s="164"/>
      <c r="M78" s="73"/>
      <c r="N78" s="186">
        <v>0</v>
      </c>
      <c r="O78" s="186">
        <f t="shared" si="7"/>
        <v>0</v>
      </c>
      <c r="S78" s="171"/>
      <c r="T78" s="475"/>
      <c r="U78" s="475"/>
      <c r="V78" s="475"/>
    </row>
    <row r="79" spans="2:22" ht="12.75" customHeight="1" hidden="1">
      <c r="B79" s="73"/>
      <c r="C79" s="478"/>
      <c r="D79" s="479"/>
      <c r="E79" s="480"/>
      <c r="F79" s="73"/>
      <c r="G79" s="73"/>
      <c r="H79" s="166"/>
      <c r="I79" s="73"/>
      <c r="J79" s="73"/>
      <c r="K79" s="73"/>
      <c r="L79" s="164"/>
      <c r="M79" s="73"/>
      <c r="N79" s="186"/>
      <c r="O79" s="186"/>
      <c r="S79" s="171"/>
      <c r="T79" s="475"/>
      <c r="U79" s="475"/>
      <c r="V79" s="475"/>
    </row>
    <row r="80" spans="2:22" ht="12.75" customHeight="1" hidden="1">
      <c r="B80" s="73"/>
      <c r="C80" s="478"/>
      <c r="D80" s="479"/>
      <c r="E80" s="480"/>
      <c r="F80" s="73"/>
      <c r="G80" s="73"/>
      <c r="H80" s="166"/>
      <c r="I80" s="73"/>
      <c r="J80" s="73"/>
      <c r="K80" s="73"/>
      <c r="L80" s="164"/>
      <c r="M80" s="73"/>
      <c r="N80" s="186"/>
      <c r="O80" s="186"/>
      <c r="S80" s="171"/>
      <c r="T80" s="475"/>
      <c r="U80" s="475"/>
      <c r="V80" s="475"/>
    </row>
    <row r="81" spans="2:22" ht="12.75" customHeight="1" hidden="1">
      <c r="B81" s="73"/>
      <c r="C81" s="478"/>
      <c r="D81" s="479"/>
      <c r="E81" s="480"/>
      <c r="F81" s="73"/>
      <c r="G81" s="73"/>
      <c r="H81" s="166"/>
      <c r="I81" s="73"/>
      <c r="J81" s="73"/>
      <c r="K81" s="73"/>
      <c r="L81" s="164"/>
      <c r="M81" s="73"/>
      <c r="N81" s="186"/>
      <c r="O81" s="186"/>
      <c r="S81" s="171"/>
      <c r="T81" s="475"/>
      <c r="U81" s="475"/>
      <c r="V81" s="475"/>
    </row>
    <row r="82" spans="2:22" ht="30.75" customHeight="1" hidden="1" thickBot="1">
      <c r="B82" s="73"/>
      <c r="C82" s="482"/>
      <c r="D82" s="482"/>
      <c r="E82" s="482"/>
      <c r="F82" s="73"/>
      <c r="G82" s="73"/>
      <c r="H82" s="166"/>
      <c r="I82" s="73"/>
      <c r="J82" s="73"/>
      <c r="K82" s="73"/>
      <c r="L82" s="164"/>
      <c r="M82" s="73"/>
      <c r="N82" s="73"/>
      <c r="O82" s="73"/>
      <c r="S82" s="171"/>
      <c r="T82" s="475"/>
      <c r="U82" s="475"/>
      <c r="V82" s="475"/>
    </row>
    <row r="83" spans="2:22" ht="47.25" customHeight="1" thickBot="1">
      <c r="B83" s="467" t="s">
        <v>357</v>
      </c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77"/>
      <c r="N83" s="468"/>
      <c r="O83" s="469"/>
      <c r="S83" s="171"/>
      <c r="T83" s="475"/>
      <c r="U83" s="475"/>
      <c r="V83" s="475"/>
    </row>
    <row r="84" spans="2:22" ht="15.75">
      <c r="B84" s="167">
        <v>3</v>
      </c>
      <c r="C84" s="440" t="s">
        <v>50</v>
      </c>
      <c r="D84" s="441"/>
      <c r="E84" s="441"/>
      <c r="F84" s="175"/>
      <c r="G84" s="175"/>
      <c r="H84" s="175"/>
      <c r="I84" s="175"/>
      <c r="J84" s="175"/>
      <c r="K84" s="175"/>
      <c r="L84" s="175"/>
      <c r="M84" s="175"/>
      <c r="N84" s="175"/>
      <c r="O84" s="176"/>
      <c r="S84" s="171"/>
      <c r="T84" s="476"/>
      <c r="U84" s="476"/>
      <c r="V84" s="476"/>
    </row>
    <row r="85" spans="2:22" ht="21.75" customHeight="1">
      <c r="B85" s="120"/>
      <c r="C85" s="382" t="s">
        <v>361</v>
      </c>
      <c r="D85" s="382"/>
      <c r="E85" s="382"/>
      <c r="F85" s="164"/>
      <c r="G85" s="164">
        <v>14.22185</v>
      </c>
      <c r="H85" s="164">
        <f>G85</f>
        <v>14.22185</v>
      </c>
      <c r="I85" s="168"/>
      <c r="J85" s="164"/>
      <c r="K85" s="164">
        <v>0</v>
      </c>
      <c r="L85" s="164">
        <v>0</v>
      </c>
      <c r="M85" s="165"/>
      <c r="N85" s="164">
        <f>K85/G85*100-100</f>
        <v>-100</v>
      </c>
      <c r="O85" s="165">
        <f aca="true" t="shared" si="8" ref="O85:O93">N85</f>
        <v>-100</v>
      </c>
      <c r="S85" s="171"/>
      <c r="T85" s="481"/>
      <c r="U85" s="481"/>
      <c r="V85" s="481"/>
    </row>
    <row r="86" spans="2:15" ht="21.75" customHeight="1">
      <c r="B86" s="120"/>
      <c r="C86" s="309" t="s">
        <v>335</v>
      </c>
      <c r="D86" s="309"/>
      <c r="E86" s="309"/>
      <c r="F86" s="164"/>
      <c r="G86" s="164"/>
      <c r="H86" s="164"/>
      <c r="I86" s="168"/>
      <c r="J86" s="164"/>
      <c r="K86" s="164">
        <f>'5.3. Показники '!M84</f>
        <v>19.98286</v>
      </c>
      <c r="L86" s="164">
        <f>K86</f>
        <v>19.98286</v>
      </c>
      <c r="M86" s="165"/>
      <c r="N86" s="164">
        <v>0</v>
      </c>
      <c r="O86" s="165">
        <f t="shared" si="8"/>
        <v>0</v>
      </c>
    </row>
    <row r="87" spans="2:15" ht="22.5" customHeight="1">
      <c r="B87" s="120"/>
      <c r="C87" s="309" t="s">
        <v>336</v>
      </c>
      <c r="D87" s="309"/>
      <c r="E87" s="309"/>
      <c r="F87" s="164"/>
      <c r="G87" s="164"/>
      <c r="H87" s="164"/>
      <c r="I87" s="168"/>
      <c r="J87" s="164"/>
      <c r="K87" s="164">
        <f>'5.3. Показники '!M85</f>
        <v>8.75</v>
      </c>
      <c r="L87" s="164">
        <f aca="true" t="shared" si="9" ref="L87:L93">K87</f>
        <v>8.75</v>
      </c>
      <c r="M87" s="165"/>
      <c r="N87" s="164">
        <v>0</v>
      </c>
      <c r="O87" s="165">
        <f t="shared" si="8"/>
        <v>0</v>
      </c>
    </row>
    <row r="88" spans="2:15" ht="30.75" customHeight="1">
      <c r="B88" s="120"/>
      <c r="C88" s="309" t="s">
        <v>337</v>
      </c>
      <c r="D88" s="309"/>
      <c r="E88" s="309"/>
      <c r="F88" s="164"/>
      <c r="G88" s="164"/>
      <c r="H88" s="164"/>
      <c r="I88" s="168"/>
      <c r="J88" s="164"/>
      <c r="K88" s="164">
        <f>'5.3. Показники '!M86</f>
        <v>11.52923</v>
      </c>
      <c r="L88" s="164">
        <f t="shared" si="9"/>
        <v>11.52923</v>
      </c>
      <c r="M88" s="165"/>
      <c r="N88" s="164">
        <v>0</v>
      </c>
      <c r="O88" s="165">
        <f t="shared" si="8"/>
        <v>0</v>
      </c>
    </row>
    <row r="89" spans="2:23" ht="26.25" customHeight="1">
      <c r="B89" s="163"/>
      <c r="C89" s="309" t="s">
        <v>338</v>
      </c>
      <c r="D89" s="309"/>
      <c r="E89" s="309"/>
      <c r="F89" s="164"/>
      <c r="G89" s="164"/>
      <c r="H89" s="164"/>
      <c r="I89" s="168"/>
      <c r="J89" s="164"/>
      <c r="K89" s="164">
        <f>'5.3. Показники '!M87</f>
        <v>56.37176</v>
      </c>
      <c r="L89" s="164">
        <f t="shared" si="9"/>
        <v>56.37176</v>
      </c>
      <c r="M89" s="165"/>
      <c r="N89" s="187">
        <v>0</v>
      </c>
      <c r="O89" s="228">
        <f t="shared" si="8"/>
        <v>0</v>
      </c>
      <c r="U89" s="171"/>
      <c r="V89" s="171"/>
      <c r="W89" s="171"/>
    </row>
    <row r="90" spans="2:23" ht="12.75">
      <c r="B90" s="163"/>
      <c r="C90" s="309" t="s">
        <v>339</v>
      </c>
      <c r="D90" s="309"/>
      <c r="E90" s="309"/>
      <c r="F90" s="164"/>
      <c r="G90" s="164"/>
      <c r="H90" s="164"/>
      <c r="I90" s="168"/>
      <c r="J90" s="164"/>
      <c r="K90" s="164">
        <f>'5.3. Показники '!M88</f>
        <v>8.9345</v>
      </c>
      <c r="L90" s="164">
        <f t="shared" si="9"/>
        <v>8.9345</v>
      </c>
      <c r="M90" s="165"/>
      <c r="N90" s="187">
        <v>0</v>
      </c>
      <c r="O90" s="228">
        <f t="shared" si="8"/>
        <v>0</v>
      </c>
      <c r="U90" s="171"/>
      <c r="V90" s="171"/>
      <c r="W90" s="171"/>
    </row>
    <row r="91" spans="2:23" ht="35.25" customHeight="1">
      <c r="B91" s="163"/>
      <c r="C91" s="309" t="s">
        <v>340</v>
      </c>
      <c r="D91" s="309"/>
      <c r="E91" s="309"/>
      <c r="F91" s="164"/>
      <c r="G91" s="164"/>
      <c r="H91" s="164"/>
      <c r="I91" s="168"/>
      <c r="J91" s="164"/>
      <c r="K91" s="164">
        <f>'5.3. Показники '!M89</f>
        <v>7.5</v>
      </c>
      <c r="L91" s="164">
        <f t="shared" si="9"/>
        <v>7.5</v>
      </c>
      <c r="M91" s="165"/>
      <c r="N91" s="187">
        <v>0</v>
      </c>
      <c r="O91" s="228">
        <f t="shared" si="8"/>
        <v>0</v>
      </c>
      <c r="U91" s="475"/>
      <c r="V91" s="475"/>
      <c r="W91" s="475"/>
    </row>
    <row r="92" spans="2:23" ht="12.75">
      <c r="B92" s="163"/>
      <c r="C92" s="309" t="s">
        <v>341</v>
      </c>
      <c r="D92" s="309"/>
      <c r="E92" s="309"/>
      <c r="F92" s="164"/>
      <c r="G92" s="164"/>
      <c r="H92" s="164"/>
      <c r="I92" s="168"/>
      <c r="J92" s="164"/>
      <c r="K92" s="164">
        <f>'5.3. Показники '!M90</f>
        <v>43.625</v>
      </c>
      <c r="L92" s="164">
        <f t="shared" si="9"/>
        <v>43.625</v>
      </c>
      <c r="M92" s="165"/>
      <c r="N92" s="187">
        <v>0</v>
      </c>
      <c r="O92" s="228">
        <f t="shared" si="8"/>
        <v>0</v>
      </c>
      <c r="U92" s="475"/>
      <c r="V92" s="475"/>
      <c r="W92" s="475"/>
    </row>
    <row r="93" spans="2:23" ht="12.75">
      <c r="B93" s="163"/>
      <c r="C93" s="309" t="s">
        <v>342</v>
      </c>
      <c r="D93" s="309"/>
      <c r="E93" s="309"/>
      <c r="F93" s="164"/>
      <c r="G93" s="164"/>
      <c r="H93" s="164"/>
      <c r="I93" s="168"/>
      <c r="J93" s="164"/>
      <c r="K93" s="164">
        <f>'5.3. Показники '!M91</f>
        <v>19.5</v>
      </c>
      <c r="L93" s="164">
        <f t="shared" si="9"/>
        <v>19.5</v>
      </c>
      <c r="M93" s="165"/>
      <c r="N93" s="187">
        <v>0</v>
      </c>
      <c r="O93" s="228">
        <f t="shared" si="8"/>
        <v>0</v>
      </c>
      <c r="U93" s="475"/>
      <c r="V93" s="475"/>
      <c r="W93" s="475"/>
    </row>
    <row r="94" spans="2:15" ht="12.75">
      <c r="B94" s="169">
        <v>4</v>
      </c>
      <c r="C94" s="470" t="s">
        <v>122</v>
      </c>
      <c r="D94" s="471"/>
      <c r="E94" s="471"/>
      <c r="F94" s="164"/>
      <c r="G94" s="164"/>
      <c r="H94" s="164"/>
      <c r="I94" s="489"/>
      <c r="J94" s="489"/>
      <c r="K94" s="501"/>
      <c r="L94" s="501"/>
      <c r="M94" s="501"/>
      <c r="N94" s="502"/>
      <c r="O94" s="502"/>
    </row>
    <row r="95" spans="2:15" ht="27" customHeight="1">
      <c r="B95" s="169"/>
      <c r="C95" s="498" t="s">
        <v>362</v>
      </c>
      <c r="D95" s="499"/>
      <c r="E95" s="500"/>
      <c r="F95" s="164"/>
      <c r="G95" s="164">
        <v>100</v>
      </c>
      <c r="H95" s="164">
        <v>100</v>
      </c>
      <c r="I95" s="198"/>
      <c r="J95" s="198"/>
      <c r="K95" s="227"/>
      <c r="L95" s="227"/>
      <c r="M95" s="227"/>
      <c r="N95" s="187">
        <v>0</v>
      </c>
      <c r="O95" s="187">
        <f aca="true" t="shared" si="10" ref="O95:O100">N95</f>
        <v>0</v>
      </c>
    </row>
    <row r="96" spans="2:15" ht="28.5" customHeight="1">
      <c r="B96" s="169"/>
      <c r="C96" s="309" t="s">
        <v>343</v>
      </c>
      <c r="D96" s="309"/>
      <c r="E96" s="309"/>
      <c r="F96" s="164"/>
      <c r="G96" s="164"/>
      <c r="H96" s="164"/>
      <c r="I96" s="198"/>
      <c r="J96" s="198"/>
      <c r="K96" s="227">
        <f>'5.3. Показники '!M94</f>
        <v>114.29</v>
      </c>
      <c r="L96" s="227">
        <f>K96</f>
        <v>114.29</v>
      </c>
      <c r="M96" s="227"/>
      <c r="N96" s="187">
        <v>0</v>
      </c>
      <c r="O96" s="187">
        <f t="shared" si="10"/>
        <v>0</v>
      </c>
    </row>
    <row r="97" spans="2:15" ht="30" customHeight="1">
      <c r="B97" s="163"/>
      <c r="C97" s="309" t="s">
        <v>344</v>
      </c>
      <c r="D97" s="309"/>
      <c r="E97" s="309"/>
      <c r="F97" s="177"/>
      <c r="G97" s="177"/>
      <c r="H97" s="177"/>
      <c r="I97" s="177"/>
      <c r="J97" s="177"/>
      <c r="K97" s="227">
        <f>'5.3. Показники '!M95</f>
        <v>72.22</v>
      </c>
      <c r="L97" s="227">
        <f>K97</f>
        <v>72.22</v>
      </c>
      <c r="M97" s="165"/>
      <c r="N97" s="164">
        <v>0</v>
      </c>
      <c r="O97" s="165">
        <f t="shared" si="10"/>
        <v>0</v>
      </c>
    </row>
    <row r="98" spans="2:15" ht="12.75">
      <c r="B98" s="163"/>
      <c r="C98" s="309" t="s">
        <v>345</v>
      </c>
      <c r="D98" s="309"/>
      <c r="E98" s="309"/>
      <c r="F98" s="177"/>
      <c r="G98" s="177"/>
      <c r="H98" s="177"/>
      <c r="I98" s="177"/>
      <c r="J98" s="177"/>
      <c r="K98" s="227">
        <f>'5.3. Показники '!M96</f>
        <v>100</v>
      </c>
      <c r="L98" s="227">
        <f>K98</f>
        <v>100</v>
      </c>
      <c r="M98" s="165"/>
      <c r="N98" s="164">
        <v>0</v>
      </c>
      <c r="O98" s="165">
        <f t="shared" si="10"/>
        <v>0</v>
      </c>
    </row>
    <row r="99" spans="2:15" ht="12" customHeight="1">
      <c r="B99" s="163"/>
      <c r="C99" s="309" t="s">
        <v>346</v>
      </c>
      <c r="D99" s="309"/>
      <c r="E99" s="309"/>
      <c r="F99" s="177"/>
      <c r="G99" s="177"/>
      <c r="H99" s="177"/>
      <c r="I99" s="177"/>
      <c r="J99" s="177"/>
      <c r="K99" s="227">
        <f>'5.3. Показники '!M97</f>
        <v>40</v>
      </c>
      <c r="L99" s="227">
        <f>K99</f>
        <v>40</v>
      </c>
      <c r="M99" s="165"/>
      <c r="N99" s="164">
        <v>0</v>
      </c>
      <c r="O99" s="165">
        <f t="shared" si="10"/>
        <v>0</v>
      </c>
    </row>
    <row r="100" spans="2:15" ht="12" customHeight="1">
      <c r="B100" s="73"/>
      <c r="C100" s="309" t="s">
        <v>347</v>
      </c>
      <c r="D100" s="309"/>
      <c r="E100" s="309"/>
      <c r="F100" s="73"/>
      <c r="G100" s="73"/>
      <c r="H100" s="73"/>
      <c r="I100" s="73"/>
      <c r="J100" s="73"/>
      <c r="K100" s="227">
        <f>'5.3. Показники '!M98</f>
        <v>100</v>
      </c>
      <c r="L100" s="227">
        <f>K100</f>
        <v>100</v>
      </c>
      <c r="M100" s="73"/>
      <c r="N100" s="164">
        <v>0</v>
      </c>
      <c r="O100" s="165">
        <f t="shared" si="10"/>
        <v>0</v>
      </c>
    </row>
    <row r="101" spans="2:15" ht="12" customHeight="1">
      <c r="B101" s="73"/>
      <c r="C101" s="497"/>
      <c r="D101" s="497"/>
      <c r="E101" s="497"/>
      <c r="F101" s="73"/>
      <c r="G101" s="73"/>
      <c r="H101" s="73"/>
      <c r="I101" s="73"/>
      <c r="J101" s="73"/>
      <c r="K101" s="73"/>
      <c r="L101" s="227"/>
      <c r="M101" s="73"/>
      <c r="N101" s="164"/>
      <c r="O101" s="165"/>
    </row>
    <row r="102" ht="12" customHeight="1"/>
  </sheetData>
  <sheetProtection/>
  <mergeCells count="131">
    <mergeCell ref="C53:E53"/>
    <mergeCell ref="C54:E54"/>
    <mergeCell ref="C55:E55"/>
    <mergeCell ref="C56:E56"/>
    <mergeCell ref="C97:E97"/>
    <mergeCell ref="C98:E98"/>
    <mergeCell ref="C96:E96"/>
    <mergeCell ref="C99:E99"/>
    <mergeCell ref="C100:E100"/>
    <mergeCell ref="C57:E57"/>
    <mergeCell ref="C58:E58"/>
    <mergeCell ref="C101:E101"/>
    <mergeCell ref="C95:E95"/>
    <mergeCell ref="C94:E94"/>
    <mergeCell ref="K94:M94"/>
    <mergeCell ref="U91:W91"/>
    <mergeCell ref="U92:W92"/>
    <mergeCell ref="U93:W93"/>
    <mergeCell ref="N94:O94"/>
    <mergeCell ref="C93:E93"/>
    <mergeCell ref="I94:J94"/>
    <mergeCell ref="C87:E87"/>
    <mergeCell ref="C88:E88"/>
    <mergeCell ref="C89:E89"/>
    <mergeCell ref="C90:E90"/>
    <mergeCell ref="C91:E91"/>
    <mergeCell ref="C92:E92"/>
    <mergeCell ref="C28:E28"/>
    <mergeCell ref="C29:E29"/>
    <mergeCell ref="I31:J31"/>
    <mergeCell ref="K31:M31"/>
    <mergeCell ref="N31:O31"/>
    <mergeCell ref="C49:E49"/>
    <mergeCell ref="C47:E47"/>
    <mergeCell ref="C48:E48"/>
    <mergeCell ref="B33:O33"/>
    <mergeCell ref="B34:O34"/>
    <mergeCell ref="C35:E35"/>
    <mergeCell ref="C40:E40"/>
    <mergeCell ref="C63:E63"/>
    <mergeCell ref="C41:E41"/>
    <mergeCell ref="C42:E42"/>
    <mergeCell ref="C43:E43"/>
    <mergeCell ref="C44:E44"/>
    <mergeCell ref="C45:E45"/>
    <mergeCell ref="C46:E46"/>
    <mergeCell ref="C51:E51"/>
    <mergeCell ref="C64:E64"/>
    <mergeCell ref="C61:E61"/>
    <mergeCell ref="I61:J61"/>
    <mergeCell ref="C36:E36"/>
    <mergeCell ref="C37:E37"/>
    <mergeCell ref="C38:E38"/>
    <mergeCell ref="C62:E62"/>
    <mergeCell ref="C60:E60"/>
    <mergeCell ref="C50:E50"/>
    <mergeCell ref="C52:E52"/>
    <mergeCell ref="B65:O65"/>
    <mergeCell ref="C66:E66"/>
    <mergeCell ref="C67:E67"/>
    <mergeCell ref="C68:E68"/>
    <mergeCell ref="C69:E69"/>
    <mergeCell ref="C70:E70"/>
    <mergeCell ref="T85:V85"/>
    <mergeCell ref="C86:E86"/>
    <mergeCell ref="C81:E81"/>
    <mergeCell ref="C82:E82"/>
    <mergeCell ref="T73:V73"/>
    <mergeCell ref="T74:V74"/>
    <mergeCell ref="T75:V75"/>
    <mergeCell ref="T76:V76"/>
    <mergeCell ref="T77:V77"/>
    <mergeCell ref="T82:V82"/>
    <mergeCell ref="T83:V83"/>
    <mergeCell ref="T84:V84"/>
    <mergeCell ref="B83:O83"/>
    <mergeCell ref="C32:E32"/>
    <mergeCell ref="T80:V80"/>
    <mergeCell ref="C78:E78"/>
    <mergeCell ref="C79:E79"/>
    <mergeCell ref="C80:E80"/>
    <mergeCell ref="T78:V78"/>
    <mergeCell ref="C77:E77"/>
    <mergeCell ref="C21:E21"/>
    <mergeCell ref="C22:E22"/>
    <mergeCell ref="C23:E23"/>
    <mergeCell ref="C30:E30"/>
    <mergeCell ref="C31:E31"/>
    <mergeCell ref="T81:V81"/>
    <mergeCell ref="T79:V79"/>
    <mergeCell ref="C71:E71"/>
    <mergeCell ref="C72:E72"/>
    <mergeCell ref="C73:E73"/>
    <mergeCell ref="C15:E15"/>
    <mergeCell ref="C16:E16"/>
    <mergeCell ref="C17:E17"/>
    <mergeCell ref="C18:E18"/>
    <mergeCell ref="C19:E19"/>
    <mergeCell ref="C20:E20"/>
    <mergeCell ref="B9:O9"/>
    <mergeCell ref="B10:O10"/>
    <mergeCell ref="B11:O11"/>
    <mergeCell ref="B12:O12"/>
    <mergeCell ref="C13:E13"/>
    <mergeCell ref="C14:E14"/>
    <mergeCell ref="S24:U24"/>
    <mergeCell ref="B2:I2"/>
    <mergeCell ref="C4:E4"/>
    <mergeCell ref="F4:H4"/>
    <mergeCell ref="I4:L4"/>
    <mergeCell ref="M4:O4"/>
    <mergeCell ref="C5:E5"/>
    <mergeCell ref="C6:E6"/>
    <mergeCell ref="C7:E7"/>
    <mergeCell ref="B8:O8"/>
    <mergeCell ref="S18:U18"/>
    <mergeCell ref="S19:U19"/>
    <mergeCell ref="S20:U20"/>
    <mergeCell ref="S21:U21"/>
    <mergeCell ref="S22:U22"/>
    <mergeCell ref="S23:U23"/>
    <mergeCell ref="C24:E24"/>
    <mergeCell ref="C25:E25"/>
    <mergeCell ref="C26:E26"/>
    <mergeCell ref="C27:E27"/>
    <mergeCell ref="C84:E84"/>
    <mergeCell ref="C85:E85"/>
    <mergeCell ref="C39:E39"/>
    <mergeCell ref="C74:E74"/>
    <mergeCell ref="C75:E75"/>
    <mergeCell ref="C76:E76"/>
  </mergeCells>
  <printOptions/>
  <pageMargins left="0" right="0" top="0" bottom="0" header="0" footer="0"/>
  <pageSetup fitToHeight="3" fitToWidth="1" horizontalDpi="300" verticalDpi="3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B1">
      <selection activeCell="L44" sqref="B1:L4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337" t="s">
        <v>80</v>
      </c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7.25" customHeight="1">
      <c r="A3" s="1"/>
      <c r="K3" s="58" t="s">
        <v>61</v>
      </c>
    </row>
    <row r="4" spans="1:13" ht="25.5" customHeight="1">
      <c r="A4" s="1"/>
      <c r="B4" s="40" t="s">
        <v>72</v>
      </c>
      <c r="C4" s="511" t="s">
        <v>23</v>
      </c>
      <c r="D4" s="511"/>
      <c r="E4" s="511"/>
      <c r="F4" s="41" t="s">
        <v>73</v>
      </c>
      <c r="G4" s="41" t="s">
        <v>74</v>
      </c>
      <c r="H4" s="41" t="s">
        <v>75</v>
      </c>
      <c r="I4" s="41" t="s">
        <v>26</v>
      </c>
      <c r="J4" s="41" t="s">
        <v>76</v>
      </c>
      <c r="K4" s="42" t="s">
        <v>77</v>
      </c>
      <c r="L4" s="38"/>
      <c r="M4" s="38"/>
    </row>
    <row r="5" spans="1:11" ht="25.5" customHeight="1">
      <c r="A5" s="1"/>
      <c r="B5" s="43">
        <v>1</v>
      </c>
      <c r="C5" s="509">
        <v>2</v>
      </c>
      <c r="D5" s="510"/>
      <c r="E5" s="512"/>
      <c r="F5" s="42">
        <v>3</v>
      </c>
      <c r="G5" s="42">
        <v>4</v>
      </c>
      <c r="H5" s="42">
        <v>5</v>
      </c>
      <c r="I5" s="42" t="s">
        <v>78</v>
      </c>
      <c r="J5" s="42">
        <v>7</v>
      </c>
      <c r="K5" s="20" t="s">
        <v>79</v>
      </c>
    </row>
    <row r="6" spans="2:11" ht="13.5" customHeight="1">
      <c r="B6" s="44" t="s">
        <v>54</v>
      </c>
      <c r="C6" s="509" t="s">
        <v>81</v>
      </c>
      <c r="D6" s="510"/>
      <c r="E6" s="510"/>
      <c r="F6" s="45" t="s">
        <v>82</v>
      </c>
      <c r="G6" s="45"/>
      <c r="H6" s="45"/>
      <c r="I6" s="45"/>
      <c r="J6" s="45" t="s">
        <v>82</v>
      </c>
      <c r="K6" s="45" t="s">
        <v>82</v>
      </c>
    </row>
    <row r="7" spans="2:11" ht="13.5" customHeight="1">
      <c r="B7" s="39"/>
      <c r="C7" s="322" t="s">
        <v>83</v>
      </c>
      <c r="D7" s="322"/>
      <c r="E7" s="322"/>
      <c r="F7" s="45" t="s">
        <v>82</v>
      </c>
      <c r="G7" s="46"/>
      <c r="H7" s="46"/>
      <c r="I7" s="46"/>
      <c r="J7" s="45" t="s">
        <v>82</v>
      </c>
      <c r="K7" s="45" t="s">
        <v>82</v>
      </c>
    </row>
    <row r="8" spans="2:11" ht="20.25" customHeight="1">
      <c r="B8" s="39"/>
      <c r="C8" s="322" t="s">
        <v>84</v>
      </c>
      <c r="D8" s="322"/>
      <c r="E8" s="322"/>
      <c r="F8" s="45" t="s">
        <v>82</v>
      </c>
      <c r="G8" s="46"/>
      <c r="H8" s="46"/>
      <c r="I8" s="46"/>
      <c r="J8" s="45" t="s">
        <v>82</v>
      </c>
      <c r="K8" s="45" t="s">
        <v>82</v>
      </c>
    </row>
    <row r="9" spans="2:11" ht="13.5" customHeight="1">
      <c r="B9" s="39"/>
      <c r="C9" s="322" t="s">
        <v>85</v>
      </c>
      <c r="D9" s="322"/>
      <c r="E9" s="322"/>
      <c r="F9" s="45" t="s">
        <v>82</v>
      </c>
      <c r="G9" s="46"/>
      <c r="H9" s="46"/>
      <c r="I9" s="46"/>
      <c r="J9" s="45" t="s">
        <v>82</v>
      </c>
      <c r="K9" s="45" t="s">
        <v>82</v>
      </c>
    </row>
    <row r="10" spans="2:11" ht="13.5" customHeight="1">
      <c r="B10" s="39"/>
      <c r="C10" s="322" t="s">
        <v>86</v>
      </c>
      <c r="D10" s="322"/>
      <c r="E10" s="322"/>
      <c r="F10" s="45" t="s">
        <v>82</v>
      </c>
      <c r="G10" s="46"/>
      <c r="H10" s="46"/>
      <c r="I10" s="46"/>
      <c r="J10" s="45" t="s">
        <v>82</v>
      </c>
      <c r="K10" s="45" t="s">
        <v>82</v>
      </c>
    </row>
    <row r="11" spans="2:11" ht="18.75" customHeight="1">
      <c r="B11" s="503" t="s">
        <v>87</v>
      </c>
      <c r="C11" s="504"/>
      <c r="D11" s="504"/>
      <c r="E11" s="504"/>
      <c r="F11" s="504"/>
      <c r="G11" s="504"/>
      <c r="H11" s="504"/>
      <c r="I11" s="504"/>
      <c r="J11" s="504"/>
      <c r="K11" s="504"/>
    </row>
    <row r="12" spans="1:11" ht="13.5" customHeight="1">
      <c r="A12" s="1"/>
      <c r="B12" s="47">
        <v>2</v>
      </c>
      <c r="C12" s="523" t="s">
        <v>88</v>
      </c>
      <c r="D12" s="524"/>
      <c r="E12" s="524"/>
      <c r="F12" s="45" t="s">
        <v>82</v>
      </c>
      <c r="G12" s="45"/>
      <c r="H12" s="45"/>
      <c r="I12" s="45"/>
      <c r="J12" s="45" t="s">
        <v>82</v>
      </c>
      <c r="K12" s="45" t="s">
        <v>82</v>
      </c>
    </row>
    <row r="13" spans="1:11" ht="13.5" customHeight="1">
      <c r="A13" s="1"/>
      <c r="B13" s="503" t="s">
        <v>89</v>
      </c>
      <c r="C13" s="504"/>
      <c r="D13" s="504"/>
      <c r="E13" s="504"/>
      <c r="F13" s="504"/>
      <c r="G13" s="504"/>
      <c r="H13" s="504"/>
      <c r="I13" s="504"/>
      <c r="J13" s="504"/>
      <c r="K13" s="504"/>
    </row>
    <row r="14" spans="1:11" ht="13.5" customHeight="1">
      <c r="A14" s="1"/>
      <c r="B14" s="503" t="s">
        <v>90</v>
      </c>
      <c r="C14" s="504"/>
      <c r="D14" s="504"/>
      <c r="E14" s="504"/>
      <c r="F14" s="504"/>
      <c r="G14" s="504"/>
      <c r="H14" s="504"/>
      <c r="I14" s="504"/>
      <c r="J14" s="504"/>
      <c r="K14" s="504"/>
    </row>
    <row r="15" spans="1:11" ht="13.5" customHeight="1">
      <c r="A15" s="1"/>
      <c r="B15" s="48" t="s">
        <v>43</v>
      </c>
      <c r="C15" s="514" t="s">
        <v>91</v>
      </c>
      <c r="D15" s="517"/>
      <c r="E15" s="517"/>
      <c r="F15" s="49"/>
      <c r="G15" s="49"/>
      <c r="H15" s="49"/>
      <c r="I15" s="49"/>
      <c r="J15" s="49"/>
      <c r="K15" s="49"/>
    </row>
    <row r="16" spans="1:11" ht="13.5" customHeight="1">
      <c r="A16" s="1"/>
      <c r="B16" s="48"/>
      <c r="C16" s="514" t="s">
        <v>92</v>
      </c>
      <c r="D16" s="517"/>
      <c r="E16" s="517"/>
      <c r="F16" s="49"/>
      <c r="G16" s="49"/>
      <c r="H16" s="49"/>
      <c r="I16" s="49"/>
      <c r="J16" s="49"/>
      <c r="K16" s="49"/>
    </row>
    <row r="17" spans="1:11" ht="13.5" customHeight="1">
      <c r="A17" s="1"/>
      <c r="B17" s="503" t="s">
        <v>93</v>
      </c>
      <c r="C17" s="504"/>
      <c r="D17" s="504"/>
      <c r="E17" s="504"/>
      <c r="F17" s="504"/>
      <c r="G17" s="504"/>
      <c r="H17" s="504"/>
      <c r="I17" s="504"/>
      <c r="J17" s="504"/>
      <c r="K17" s="504"/>
    </row>
    <row r="18" spans="1:11" ht="18" customHeight="1">
      <c r="A18" s="1"/>
      <c r="B18" s="50" t="s">
        <v>49</v>
      </c>
      <c r="C18" s="513" t="s">
        <v>109</v>
      </c>
      <c r="D18" s="513"/>
      <c r="E18" s="514"/>
      <c r="F18" s="54"/>
      <c r="G18" s="54"/>
      <c r="H18" s="54"/>
      <c r="I18" s="54"/>
      <c r="J18" s="54"/>
      <c r="K18" s="54"/>
    </row>
    <row r="19" spans="1:11" ht="13.5" customHeight="1">
      <c r="A19" s="1"/>
      <c r="B19" s="50" t="s">
        <v>49</v>
      </c>
      <c r="C19" s="513" t="s">
        <v>110</v>
      </c>
      <c r="D19" s="513"/>
      <c r="E19" s="514"/>
      <c r="F19" s="54"/>
      <c r="G19" s="54"/>
      <c r="H19" s="54"/>
      <c r="I19" s="54"/>
      <c r="J19" s="54"/>
      <c r="K19" s="54"/>
    </row>
    <row r="20" spans="1:11" ht="13.5" customHeight="1">
      <c r="A20" s="1"/>
      <c r="B20" s="50"/>
      <c r="C20" s="513" t="s">
        <v>95</v>
      </c>
      <c r="D20" s="513"/>
      <c r="E20" s="514"/>
      <c r="F20" s="54"/>
      <c r="G20" s="54"/>
      <c r="H20" s="54"/>
      <c r="I20" s="54"/>
      <c r="J20" s="54"/>
      <c r="K20" s="54"/>
    </row>
    <row r="21" spans="1:11" ht="20.25" customHeight="1">
      <c r="A21" s="1"/>
      <c r="B21" s="50"/>
      <c r="C21" s="515" t="s">
        <v>94</v>
      </c>
      <c r="D21" s="516"/>
      <c r="E21" s="516"/>
      <c r="F21" s="54"/>
      <c r="G21" s="54"/>
      <c r="H21" s="54"/>
      <c r="I21" s="54"/>
      <c r="J21" s="54"/>
      <c r="K21" s="54"/>
    </row>
    <row r="22" spans="1:11" ht="13.5" customHeight="1">
      <c r="A22" s="1"/>
      <c r="B22" s="503" t="s">
        <v>96</v>
      </c>
      <c r="C22" s="504"/>
      <c r="D22" s="504"/>
      <c r="E22" s="504"/>
      <c r="F22" s="504"/>
      <c r="G22" s="504"/>
      <c r="H22" s="504"/>
      <c r="I22" s="504"/>
      <c r="J22" s="504"/>
      <c r="K22" s="504"/>
    </row>
    <row r="23" spans="1:11" ht="18" customHeight="1">
      <c r="A23" s="1"/>
      <c r="B23" s="50" t="s">
        <v>49</v>
      </c>
      <c r="C23" s="513" t="s">
        <v>109</v>
      </c>
      <c r="D23" s="513"/>
      <c r="E23" s="514"/>
      <c r="F23" s="54"/>
      <c r="G23" s="54"/>
      <c r="H23" s="54"/>
      <c r="I23" s="54"/>
      <c r="J23" s="54"/>
      <c r="K23" s="54"/>
    </row>
    <row r="24" spans="1:11" ht="20.25" customHeight="1">
      <c r="A24" s="1"/>
      <c r="B24" s="50" t="s">
        <v>49</v>
      </c>
      <c r="C24" s="513" t="s">
        <v>110</v>
      </c>
      <c r="D24" s="513"/>
      <c r="E24" s="514"/>
      <c r="F24" s="54"/>
      <c r="G24" s="54"/>
      <c r="H24" s="54"/>
      <c r="I24" s="54"/>
      <c r="J24" s="54"/>
      <c r="K24" s="54"/>
    </row>
    <row r="25" spans="1:11" ht="13.5" customHeight="1">
      <c r="A25" s="1"/>
      <c r="B25" s="50" t="s">
        <v>49</v>
      </c>
      <c r="C25" s="521" t="s">
        <v>95</v>
      </c>
      <c r="D25" s="521"/>
      <c r="E25" s="522"/>
      <c r="F25" s="54"/>
      <c r="G25" s="54"/>
      <c r="H25" s="54"/>
      <c r="I25" s="54"/>
      <c r="J25" s="54"/>
      <c r="K25" s="54"/>
    </row>
    <row r="26" spans="1:11" ht="13.5" customHeight="1">
      <c r="A26" s="1"/>
      <c r="B26" s="51" t="s">
        <v>42</v>
      </c>
      <c r="C26" s="518" t="s">
        <v>97</v>
      </c>
      <c r="D26" s="519"/>
      <c r="E26" s="520"/>
      <c r="F26" s="45" t="s">
        <v>82</v>
      </c>
      <c r="G26" s="45"/>
      <c r="H26" s="45"/>
      <c r="I26" s="45"/>
      <c r="J26" s="45" t="s">
        <v>82</v>
      </c>
      <c r="K26" s="45" t="s">
        <v>82</v>
      </c>
    </row>
    <row r="27" spans="2:11" ht="12.75">
      <c r="B27" s="52"/>
      <c r="C27" s="19"/>
      <c r="D27" s="52"/>
      <c r="E27" s="52"/>
      <c r="F27" s="52"/>
      <c r="G27" s="52"/>
      <c r="H27" s="52"/>
      <c r="I27" s="52"/>
      <c r="J27" s="52"/>
      <c r="K27" s="52"/>
    </row>
    <row r="28" spans="2:11" ht="12.75">
      <c r="B28" s="11" t="s">
        <v>98</v>
      </c>
      <c r="C28" s="11" t="s">
        <v>99</v>
      </c>
      <c r="D28" s="11"/>
      <c r="E28" s="11"/>
      <c r="F28" s="11"/>
      <c r="G28" s="52"/>
      <c r="H28" s="52"/>
      <c r="I28" s="52"/>
      <c r="J28" s="52"/>
      <c r="K28" s="52"/>
    </row>
    <row r="29" spans="2:11" ht="12.75">
      <c r="B29" s="11"/>
      <c r="C29" s="55" t="s">
        <v>123</v>
      </c>
      <c r="D29" s="11"/>
      <c r="E29" s="11"/>
      <c r="F29" s="11"/>
      <c r="G29" s="52"/>
      <c r="H29" s="52"/>
      <c r="I29" s="52"/>
      <c r="J29" s="52"/>
      <c r="K29" s="52"/>
    </row>
    <row r="30" spans="3:4" ht="12.75">
      <c r="C30" s="34"/>
      <c r="D30" s="11"/>
    </row>
    <row r="31" spans="2:11" ht="90.75" customHeight="1">
      <c r="B31" s="11" t="s">
        <v>100</v>
      </c>
      <c r="C31" s="35" t="s">
        <v>101</v>
      </c>
      <c r="D31" s="33"/>
      <c r="E31" s="33"/>
      <c r="F31" s="508" t="s">
        <v>363</v>
      </c>
      <c r="G31" s="508"/>
      <c r="H31" s="508"/>
      <c r="I31" s="508"/>
      <c r="J31" s="508"/>
      <c r="K31" s="508"/>
    </row>
    <row r="32" spans="1:11" s="7" customFormat="1" ht="10.5" customHeight="1">
      <c r="A32" s="18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2:11" ht="13.5" customHeight="1">
      <c r="B33" s="11">
        <v>6</v>
      </c>
      <c r="C33" s="416" t="s">
        <v>102</v>
      </c>
      <c r="D33" s="416"/>
      <c r="E33" s="416"/>
      <c r="F33" s="416"/>
      <c r="G33" s="416"/>
      <c r="H33" s="416"/>
      <c r="I33" s="416"/>
      <c r="J33" s="416"/>
      <c r="K33" s="416"/>
    </row>
    <row r="34" spans="1:11" ht="33" customHeight="1">
      <c r="A34" s="1"/>
      <c r="B34" s="1"/>
      <c r="C34" s="414" t="s">
        <v>103</v>
      </c>
      <c r="D34" s="505"/>
      <c r="E34" s="505"/>
      <c r="F34" s="506" t="s">
        <v>126</v>
      </c>
      <c r="G34" s="507"/>
      <c r="H34" s="507"/>
      <c r="I34" s="507"/>
      <c r="J34" s="507"/>
      <c r="K34" s="507"/>
    </row>
    <row r="35" spans="1:11" ht="30" customHeight="1">
      <c r="A35" s="1"/>
      <c r="B35" s="1"/>
      <c r="C35" s="414" t="s">
        <v>104</v>
      </c>
      <c r="D35" s="505"/>
      <c r="E35" s="505"/>
      <c r="F35" s="506" t="s">
        <v>124</v>
      </c>
      <c r="G35" s="507"/>
      <c r="H35" s="507"/>
      <c r="I35" s="507"/>
      <c r="J35" s="507"/>
      <c r="K35" s="507"/>
    </row>
    <row r="36" spans="1:11" ht="39.75" customHeight="1">
      <c r="A36" s="1"/>
      <c r="B36" s="1"/>
      <c r="C36" s="414" t="s">
        <v>105</v>
      </c>
      <c r="D36" s="505"/>
      <c r="E36" s="505"/>
      <c r="F36" s="416" t="s">
        <v>125</v>
      </c>
      <c r="G36" s="415"/>
      <c r="H36" s="415"/>
      <c r="I36" s="415"/>
      <c r="J36" s="415"/>
      <c r="K36" s="415"/>
    </row>
    <row r="37" spans="1:11" ht="72" customHeight="1">
      <c r="A37" s="1"/>
      <c r="B37" s="1"/>
      <c r="C37" s="414" t="s">
        <v>106</v>
      </c>
      <c r="D37" s="505"/>
      <c r="E37" s="505"/>
      <c r="F37" s="416" t="s">
        <v>121</v>
      </c>
      <c r="G37" s="415"/>
      <c r="H37" s="415"/>
      <c r="I37" s="415"/>
      <c r="J37" s="415"/>
      <c r="K37" s="415"/>
    </row>
    <row r="38" spans="1:11" ht="14.25" customHeight="1">
      <c r="A38" s="1"/>
      <c r="B38" s="1"/>
      <c r="C38" s="528"/>
      <c r="D38" s="528"/>
      <c r="E38" s="528"/>
      <c r="F38" s="17"/>
      <c r="G38" s="17"/>
      <c r="H38" s="17"/>
      <c r="I38" s="17"/>
      <c r="J38" s="17"/>
      <c r="K38" s="17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527"/>
      <c r="D40" s="527"/>
      <c r="E40" s="527"/>
      <c r="F40" s="527"/>
      <c r="G40" s="1"/>
      <c r="H40" s="1"/>
      <c r="I40" s="1"/>
      <c r="J40" s="1"/>
      <c r="K40" s="1"/>
    </row>
    <row r="41" spans="3:11" ht="27.75" customHeight="1">
      <c r="C41" s="527"/>
      <c r="D41" s="527"/>
      <c r="E41" s="527"/>
      <c r="F41" s="527"/>
      <c r="G41" s="1"/>
      <c r="H41" s="1"/>
      <c r="I41" s="1"/>
      <c r="J41" s="1"/>
      <c r="K41" s="1"/>
    </row>
    <row r="42" spans="3:11" ht="27.75" customHeight="1">
      <c r="C42" s="347" t="s">
        <v>190</v>
      </c>
      <c r="D42" s="347"/>
      <c r="E42" s="347"/>
      <c r="F42" s="347"/>
      <c r="G42" s="4"/>
      <c r="H42" s="1"/>
      <c r="I42" s="526" t="s">
        <v>364</v>
      </c>
      <c r="J42" s="526"/>
      <c r="K42" s="526"/>
    </row>
    <row r="43" spans="3:11" ht="12.75">
      <c r="C43" s="1"/>
      <c r="D43" s="1"/>
      <c r="E43" s="1"/>
      <c r="F43" s="1"/>
      <c r="G43" s="3" t="s">
        <v>0</v>
      </c>
      <c r="H43" s="1"/>
      <c r="I43" s="525" t="s">
        <v>1</v>
      </c>
      <c r="J43" s="525"/>
      <c r="K43" s="191"/>
    </row>
    <row r="45" spans="3:11" ht="12.75">
      <c r="C45" s="37"/>
      <c r="D45" s="37"/>
      <c r="E45" s="37"/>
      <c r="F45" s="37"/>
      <c r="G45" s="37"/>
      <c r="H45" s="37"/>
      <c r="I45" s="37"/>
      <c r="J45" s="37"/>
      <c r="K45" s="37"/>
    </row>
    <row r="46" spans="3:11" ht="12.75"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41">
    <mergeCell ref="I43:J43"/>
    <mergeCell ref="I42:K42"/>
    <mergeCell ref="C36:E36"/>
    <mergeCell ref="F36:K36"/>
    <mergeCell ref="C33:K33"/>
    <mergeCell ref="C41:F41"/>
    <mergeCell ref="C42:F42"/>
    <mergeCell ref="C38:E38"/>
    <mergeCell ref="C40:F40"/>
    <mergeCell ref="C34:E34"/>
    <mergeCell ref="B11:K11"/>
    <mergeCell ref="C24:E24"/>
    <mergeCell ref="C25:E25"/>
    <mergeCell ref="C32:K32"/>
    <mergeCell ref="C15:E15"/>
    <mergeCell ref="C12:E12"/>
    <mergeCell ref="C18:E18"/>
    <mergeCell ref="C23:E23"/>
    <mergeCell ref="C19:E19"/>
    <mergeCell ref="C21:E21"/>
    <mergeCell ref="B14:K14"/>
    <mergeCell ref="C20:E20"/>
    <mergeCell ref="C16:E16"/>
    <mergeCell ref="C26:E26"/>
    <mergeCell ref="C6:E6"/>
    <mergeCell ref="C8:E8"/>
    <mergeCell ref="C9:E9"/>
    <mergeCell ref="B2:K2"/>
    <mergeCell ref="C4:E4"/>
    <mergeCell ref="C5:E5"/>
    <mergeCell ref="C7:E7"/>
    <mergeCell ref="F37:K37"/>
    <mergeCell ref="B13:K13"/>
    <mergeCell ref="C37:E37"/>
    <mergeCell ref="F35:K35"/>
    <mergeCell ref="C35:E35"/>
    <mergeCell ref="C10:E10"/>
    <mergeCell ref="B22:K22"/>
    <mergeCell ref="F34:K34"/>
    <mergeCell ref="F31:K31"/>
    <mergeCell ref="B17:K17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2022-02-08T07:54:53Z</cp:lastPrinted>
  <dcterms:created xsi:type="dcterms:W3CDTF">2019-01-09T14:21:23Z</dcterms:created>
  <dcterms:modified xsi:type="dcterms:W3CDTF">2022-02-08T07:54:54Z</dcterms:modified>
  <cp:category/>
  <cp:version/>
  <cp:contentType/>
  <cp:contentStatus/>
</cp:coreProperties>
</file>