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90" windowWidth="14940" windowHeight="9030" activeTab="4"/>
  </bookViews>
  <sheets>
    <sheet name="5.1." sheetId="1" r:id="rId1"/>
    <sheet name="5.2 (2)" sheetId="2" r:id="rId2"/>
    <sheet name="5.3. Показники " sheetId="3" r:id="rId3"/>
    <sheet name="5.4. Показники " sheetId="4" r:id="rId4"/>
    <sheet name="5.5. " sheetId="5" r:id="rId5"/>
  </sheets>
  <definedNames>
    <definedName name="_xlnm.Print_Area" localSheetId="2">'5.3. Показники '!$C$2:$Q$48</definedName>
    <definedName name="_xlnm.Print_Area" localSheetId="3">'5.4. Показники '!$C$2:$Q$49</definedName>
    <definedName name="_xlnm.Print_Area" localSheetId="4">'5.5. '!$B$2:$K$44</definedName>
  </definedNames>
  <calcPr fullCalcOnLoad="1"/>
</workbook>
</file>

<file path=xl/sharedStrings.xml><?xml version="1.0" encoding="utf-8"?>
<sst xmlns="http://schemas.openxmlformats.org/spreadsheetml/2006/main" count="334" uniqueCount="193">
  <si>
    <t>(підпис)</t>
  </si>
  <si>
    <t>(ініціали та прізвище)</t>
  </si>
  <si>
    <t>загальний фонд</t>
  </si>
  <si>
    <t>спеціальний фонд</t>
  </si>
  <si>
    <t>разом</t>
  </si>
  <si>
    <t>(тис грн.)</t>
  </si>
  <si>
    <t>ОЦІНКА ЕФЕКТИВНОСТІ БЮДЖЕТНОЇ  ПРОГРАМИ</t>
  </si>
  <si>
    <t>Додаток</t>
  </si>
  <si>
    <t xml:space="preserve">До Методичних рекомендацій щодо здійснення оцінки ефективності бюджетних програм
</t>
  </si>
  <si>
    <t>1.</t>
  </si>
  <si>
    <t>(найменування головного розпорядника )</t>
  </si>
  <si>
    <t>2.</t>
  </si>
  <si>
    <t>(найменування відповідального виконавця)</t>
  </si>
  <si>
    <t>3.</t>
  </si>
  <si>
    <t>(найменування бюджетної програми)</t>
  </si>
  <si>
    <t>(КПКВК ДБ( МБ))</t>
  </si>
  <si>
    <t>4.</t>
  </si>
  <si>
    <t>Мета бюджетної програми:</t>
  </si>
  <si>
    <t xml:space="preserve">5. </t>
  </si>
  <si>
    <t>Оцінка ефективності бюджетної програми за критеріями:</t>
  </si>
  <si>
    <t>5.1.</t>
  </si>
  <si>
    <t>"Виконання бюджетної програми за напрямами використання бюджетних коштів"</t>
  </si>
  <si>
    <t>№ з/п</t>
  </si>
  <si>
    <t>Показники</t>
  </si>
  <si>
    <t>План з урахуванням змін</t>
  </si>
  <si>
    <t>Виконано</t>
  </si>
  <si>
    <t>Відхилення</t>
  </si>
  <si>
    <t>Видатки (надані кредити)</t>
  </si>
  <si>
    <t xml:space="preserve">в т.ч. </t>
  </si>
  <si>
    <t>1.1.</t>
  </si>
  <si>
    <t>1.2.</t>
  </si>
  <si>
    <t>Виконання бюджетної програми за джерелами надходжень спеціального фонду</t>
  </si>
  <si>
    <t>Залишок на початок року</t>
  </si>
  <si>
    <t>в т.ч.</t>
  </si>
  <si>
    <t>власних  надходжень</t>
  </si>
  <si>
    <t>інших надходжень</t>
  </si>
  <si>
    <t>Надходження</t>
  </si>
  <si>
    <t>надходження позик</t>
  </si>
  <si>
    <t>повернення кредитів</t>
  </si>
  <si>
    <t>інші надходження</t>
  </si>
  <si>
    <t>2.4.</t>
  </si>
  <si>
    <t>2.3.</t>
  </si>
  <si>
    <t>2.2.</t>
  </si>
  <si>
    <t>2.1.</t>
  </si>
  <si>
    <t>Залишок на кінець року</t>
  </si>
  <si>
    <t>інших  надходжень</t>
  </si>
  <si>
    <t>3.1.</t>
  </si>
  <si>
    <t>3.2.</t>
  </si>
  <si>
    <t>власні  надходження</t>
  </si>
  <si>
    <t/>
  </si>
  <si>
    <t>якості</t>
  </si>
  <si>
    <t>ефективності</t>
  </si>
  <si>
    <t>продукту</t>
  </si>
  <si>
    <t>2</t>
  </si>
  <si>
    <t>затрат</t>
  </si>
  <si>
    <t>1</t>
  </si>
  <si>
    <t>10</t>
  </si>
  <si>
    <t>9</t>
  </si>
  <si>
    <t>Усього</t>
  </si>
  <si>
    <t>Спеціальний фонд</t>
  </si>
  <si>
    <t>№
з/п</t>
  </si>
  <si>
    <t>5.3. "Виконання результативних показників бюджетної програми за напрямами використання бюджетних коштів":</t>
  </si>
  <si>
    <t>тис.грн</t>
  </si>
  <si>
    <t>Пояснення щодо  розбіжностей між фактичними  та плановими результативними показниками</t>
  </si>
  <si>
    <t>Оцінка відповідності фактичних результативних показників проведеним видаткам за  напрямом використання бюджетних коштів, спрямованих на досягнення цих показників</t>
  </si>
  <si>
    <t>Напрям використання бюджетних коштів (1)</t>
  </si>
  <si>
    <t>(1)</t>
  </si>
  <si>
    <t>Зазначаються усі напрями використання бюджетних коштів, затверджені паспортом бджетної програми.</t>
  </si>
  <si>
    <t>Бюджетні кошти використані за призначенням та спрямовані  на  досягнення  запланованих показників.</t>
  </si>
  <si>
    <t>5.4. "Виконання  показників бюджетної програми порівняно із показниками попереднього року":</t>
  </si>
  <si>
    <t>Затверджено  паспортом бюджетної програми</t>
  </si>
  <si>
    <t>Попередній рік</t>
  </si>
  <si>
    <t>Звітний рік</t>
  </si>
  <si>
    <t>Відхилення виконання (у відсотках)</t>
  </si>
  <si>
    <t>Пояснення щодо збільшення (зменшення) обсягів проведених видатків (наданих кредитів)  за напрямом використання бюджетних коштів порівняно із аналогічними показниками попереднього року, а також щодо змін у структурі напрямів використання коштів</t>
  </si>
  <si>
    <t>Код</t>
  </si>
  <si>
    <t>Загальний обсяг фінансування проекту (програми), всього</t>
  </si>
  <si>
    <t>План на звітний період з уразуванням змін</t>
  </si>
  <si>
    <t>Виконано за звітний період</t>
  </si>
  <si>
    <t>Виконано всього</t>
  </si>
  <si>
    <t>Залишок фінансування на майбутні періоди</t>
  </si>
  <si>
    <t>6=5-4</t>
  </si>
  <si>
    <t>8=3-7</t>
  </si>
  <si>
    <t>5.5. "Виконання  інвестиційних (проектів) програм":</t>
  </si>
  <si>
    <t>Надходження всього:</t>
  </si>
  <si>
    <t>х</t>
  </si>
  <si>
    <t>Бюджет розвитку за джерелами</t>
  </si>
  <si>
    <t>Надходження із загального фонду бюджету до спеціального фонду (бюджету розвитку)</t>
  </si>
  <si>
    <t>Запозичення до бюджету</t>
  </si>
  <si>
    <t>Інші джерела</t>
  </si>
  <si>
    <t>Пояснення щодо причин відхилення фактичних надходжень від планового показника</t>
  </si>
  <si>
    <t>Видатки бюджету розвитку всього:</t>
  </si>
  <si>
    <t>Пояснення щодо причин відхилення касових видатків від планового показника</t>
  </si>
  <si>
    <t>Пояснення щодо причин відхилення фактичних надходжень від касових видатків</t>
  </si>
  <si>
    <t>Всього за інвестиційними проектами</t>
  </si>
  <si>
    <t>Інвестиційний проект (програма 1)</t>
  </si>
  <si>
    <t>Пояснення щодо причин відхилення касових видатків на виконання інвестиційного проекту (програми) 1 від планового показника</t>
  </si>
  <si>
    <t>Інвестиційний проект (програма 2)</t>
  </si>
  <si>
    <t>…</t>
  </si>
  <si>
    <t>Пояснення щодо причин відхилення касових видатків на виконання інвестиційного проекту (програми) 2 від планового показника</t>
  </si>
  <si>
    <t>Капітальні видатки з утримання бюджетних установ</t>
  </si>
  <si>
    <t>5.6.</t>
  </si>
  <si>
    <t>"Наявність фінансових порушень за результатами контрольних заходів":</t>
  </si>
  <si>
    <t>5.7.</t>
  </si>
  <si>
    <t>"Стан фінансової дисціпліни":</t>
  </si>
  <si>
    <t>Узагальнений висновок щодо:</t>
  </si>
  <si>
    <t>актуальності бюджетної програми:</t>
  </si>
  <si>
    <t>ефективності  бюджетної програми:</t>
  </si>
  <si>
    <t>корисності  бюджетної програми:</t>
  </si>
  <si>
    <t>довгострокових наслідків бюджетної програми:</t>
  </si>
  <si>
    <t>(КФКВК)</t>
  </si>
  <si>
    <t xml:space="preserve">Напрям використання бюджетних коштів </t>
  </si>
  <si>
    <t>5.2.</t>
  </si>
  <si>
    <t>Пояснення причин наявності залишку надходжень спеціального фонду, в т.ч. власних надходжень бюджетних установ та інших надходжень, на початок року</t>
  </si>
  <si>
    <t>Пояснення причин наявності залишку надходжень спеціального фонду, в т.ч. власних надходжень бюджетних установ та інших надходжень, на кінець року</t>
  </si>
  <si>
    <t>Напрям спрямування коштів ( об`єкт) 1</t>
  </si>
  <si>
    <t>Напрям спрямування коштів ( об`єкт) 2</t>
  </si>
  <si>
    <t xml:space="preserve">Пояснення щодо збільшення (зменшення) обсягів проведених видатків (наданих кредитів)порівняно із  аналогічними показниками попереднього року                                                                                                                       </t>
  </si>
  <si>
    <t xml:space="preserve"> ( 0800000 )</t>
  </si>
  <si>
    <t xml:space="preserve"> ( 0810000 )</t>
  </si>
  <si>
    <t>Пояснення причин відхилення фактичних обсягів надходжень від планових  Відхилень не має</t>
  </si>
  <si>
    <t>Програма залишається актуальною для подальшої її реалізації. Дублювання заходів програми не здійснювалось в заходах інших програм.</t>
  </si>
  <si>
    <t>Порушень по програмі за звітний період не виявлено.</t>
  </si>
  <si>
    <t>Департамент  соціальної політики Черкаської міської ради</t>
  </si>
  <si>
    <t xml:space="preserve">Заступник директора департаменту- начальник управління бухгалтерського обліку та фінансування </t>
  </si>
  <si>
    <t>Здійснення департаментом наданих законодавством повноважень у сфері соціального захисту населення.</t>
  </si>
  <si>
    <t>(1040)</t>
  </si>
  <si>
    <t xml:space="preserve">  Надання соціальних послуг дітям, молоді та сім'ям, які опинились у складних життєвих обставинах та потребують сторонньої допомоги</t>
  </si>
  <si>
    <t xml:space="preserve"> Надання соціальних послуг дітям, молоді та сім`ям, які опинились у складних життєвих обставинах та потребують сторонньої допомоги</t>
  </si>
  <si>
    <t>обсяг фінансування за програмою</t>
  </si>
  <si>
    <t>кількість центрів соціальних служб для сім'ї, дітей та молоді</t>
  </si>
  <si>
    <t xml:space="preserve">кількість штатних працівників центрів, в.т.ч. </t>
  </si>
  <si>
    <t>кількість фахівців, які безпосередньо надають соціальні послуги громадянам, з них:</t>
  </si>
  <si>
    <t>кількість фахівців із соціальної роботи</t>
  </si>
  <si>
    <t>кількість психологів</t>
  </si>
  <si>
    <t>середня кількість послуг наданих одним працівником, який безпосередньо надає соціальні послуги (од)</t>
  </si>
  <si>
    <t>середні витрати на надання однієї соціальної послуги (грн.)</t>
  </si>
  <si>
    <t>динаміка кількості осіб, яким надано соціальні послуги, порівняно з минулим роком (%)</t>
  </si>
  <si>
    <t>0813121</t>
  </si>
  <si>
    <t>Утримання та забезпечення діяльності центрів соціальних служб для сім'ї, дітей та молоді</t>
  </si>
  <si>
    <t>Забезпечення соціальної підтримки сім'ям, дітям та молоді вразливих категорій населення</t>
  </si>
  <si>
    <t>частка отримувачів соціальних послуг, які набули навичок справлятися із складними життєвими обставинами та мінімізувати їхні наслідки, від загальної кількості отримувачів соціальних послуг (%)</t>
  </si>
  <si>
    <t>Програма є результативною лише при наявності відповідного бюджетного фінансування, оскільки передбачає надання  соціальних послуг дітям, молоді та сім`ям, які опинились у складних життєвих обставинах та потребують сторонньої допомоги.</t>
  </si>
  <si>
    <t>кількість дитячих будинків сімейного типу, прийомних сімей, сімей патронатних вихователів, сімей, які перебувають у складних життєвих обставинах, охоплених соціальним супроводом/супроводженням</t>
  </si>
  <si>
    <t>кількість сімей, дітей та молоді, які отримали соціальні послуги</t>
  </si>
  <si>
    <t>Кількість сімей/осіб, які планується охопити роботою спеціалізованої служби «Мобільна бригада  соціально-психологічної допомоги особам, які постраждали від домашнього насильства та/або насильства за ознакою статі»</t>
  </si>
  <si>
    <t>Кількість наданих послуг</t>
  </si>
  <si>
    <t>Кількість сімей/осіб, які опинилися в складних життєвих обставинах, охоплених соціальним супроводом</t>
  </si>
  <si>
    <t>кількість виявлених громадян, які потребуют допомоги, в т.ч.</t>
  </si>
  <si>
    <t>сім'ї, в яких триває конфлікт</t>
  </si>
  <si>
    <t xml:space="preserve">кількість учасників АТО </t>
  </si>
  <si>
    <t>кількість внутрішньо переміщених осіб</t>
  </si>
  <si>
    <t>діти-сироти, діти, позбавлені батьківського піклування; особи, з їх числа</t>
  </si>
  <si>
    <t>сім'ї, діти ,особи, які зазнали насильства в сім'ї</t>
  </si>
  <si>
    <t>батьки або особи, які їх замінюють, які ухиляються від виконання своїх обов’язків із виховання дитини</t>
  </si>
  <si>
    <t>сім'ї, члени яких перебували/перебувають у конфлікті з законом</t>
  </si>
  <si>
    <t>одинока матір(батько)</t>
  </si>
  <si>
    <t>Сім'ї, де один чи кілька членів мають інвалідність</t>
  </si>
  <si>
    <t xml:space="preserve">сім’я (особа) опікунів/піклувальників  </t>
  </si>
  <si>
    <t>сім'ї, де є алко/наркозалежні члени родини</t>
  </si>
  <si>
    <t>Інші категорії родин</t>
  </si>
  <si>
    <t>Кількість задоволених звернень за отриманням соціальної послуги (%)</t>
  </si>
  <si>
    <t>У 2021 році сума коштів на фінансування зросла на 44,76 % або на 925,854 тис.грн. , а також у звязку з збільшенням  розмірів посадових окладів та відпускних виплат працівникам, здорожчанням вартості комунальних послуг</t>
  </si>
  <si>
    <t>за 2021 рік</t>
  </si>
  <si>
    <t xml:space="preserve">Поліпшення матеріально технічної бази для Центру соціальних служб </t>
  </si>
  <si>
    <t>Касові видатків по даній програмі за  2020 рік становлять 3 850,532 тис. грн.  що скадає 99,32 % від уточненого плану на 2021 рік та відповідають фактичній потребі установи. Економія виникла за оплатою послуг крім комунальних, видтаків на відрядження та енергоносіїв. Водночас касові видатки за бюджетом розвитку по напрямку "Поліпшення матеріально технічної бази для Центру соціальних служб"  склали  99 227,98 грн, або 100% від потреби, виконання за показниками продукту, якості та ефективності також складає 100%. Зокрема придбано 7 кондиціонерів, 1 ноутбук та 1 інтерактивну дошку що повністю задовольняє потребу установи.</t>
  </si>
  <si>
    <t>99,227,98</t>
  </si>
  <si>
    <t xml:space="preserve">Касові видатки по даній програмі за  2021 рік становлять 3850,53252 тис. грн.  що скадає 99,32 % від уточненого плану на 2021 рік та відповідають фактичній потребі. </t>
  </si>
  <si>
    <t>Напрям використання бюджетних коштів (2)</t>
  </si>
  <si>
    <t>та патронатні родини</t>
  </si>
  <si>
    <t xml:space="preserve"> За показниками продукту За 2021 рік відбулося зростання  кількості послуг, які надані центром соціальних служб для сім'ї, дітей та молоді складає 8,63% або 644 послуги. у звязку з тим, що відбулося зростання кількості громадян, які отримали послуги у порівнянні з запланованими  на 14,4 % або  534  особи (зросла кількість осіб, що зазнали насильства, осіб з інвалідністю, інших категорій родин, 19,4% зросла кількість родин в складних життєвих обставинах які охоплені соціальним супроводом).  Водночас на 25,4 % (15 осіб) знизилася кількість осіб, що ухиляються від виконання батьківських обовязків ; на 60,3% знизилася кількість підопічних одиноких матерів (88 осіб)  Показники ефективності свідчать, що у 2021 році за умови роботи в карантині відбулося  зростання на 8,7 % середньої кількість послуг наданих одним працівником, який безпосередньо надає соціальні послуги або 46 послуг.Водночас знизилися середні витрати на надання 1 соціальної послугина 43 грн. (8,5%).  Показники якості фіксують зростання  кількості осіб, яким надано соціальні послуги, порівняно з минулим роком на 18 % свідчить про актуальність роботи установи з вразливою категорією громадян. </t>
  </si>
  <si>
    <t>У 2020 році за умови роботи в карантині відбулося  зростання на 8,7% середньої кількість послуг наданих одним працівником, який безпосередньо надає соціальні послуги або 46 послуг. В той же час середня вартість послуги знизилася на 8,5% через збільшення їх кількості.</t>
  </si>
  <si>
    <t xml:space="preserve">Пояснення щодо причин розбіжностей між затвердженими та досягнутими результативними показниками.Зростання  кількості осіб, яким надано соціальні послуги, порівняно з минулим роком на 14,4 % свідчить про актуальність роботи установи з вразливою категорією громадян. </t>
  </si>
  <si>
    <t>Обсяг фінансових затрат на придбання обладнання і предметів довгострокового користування  (кондиціонери, комп'ютерна техніка, оргтехніка) для Черкаського міського центру соціальних служб, в т.ч.:</t>
  </si>
  <si>
    <t>Кількість кондиціонерів, що потрібно придбати</t>
  </si>
  <si>
    <t>кількість ноутбуків, які потрібно придбати</t>
  </si>
  <si>
    <t>кількість інтерактивних дошок, які необхідно придбати</t>
  </si>
  <si>
    <t>кондиціонери</t>
  </si>
  <si>
    <t>ноутбук</t>
  </si>
  <si>
    <t>інтерактивна дошка</t>
  </si>
  <si>
    <t>Кількість кондиціонерів, що будуть придбані</t>
  </si>
  <si>
    <t>Кількість ноутбуків, що будуть придбані</t>
  </si>
  <si>
    <t xml:space="preserve"> Кількість інтерактивних дошок, що будуть придбані</t>
  </si>
  <si>
    <t>Середні видатки на придбання одного кондиціонера</t>
  </si>
  <si>
    <t>Середні видатки на придбання одного ноутбука</t>
  </si>
  <si>
    <t>Середні видатки на придбання однієї інтерактивної дошки</t>
  </si>
  <si>
    <t>Відсоток забезпечення установи кондиціонерами до потреби</t>
  </si>
  <si>
    <t>Відсоток забезпечення установи інтерактивними дошками до потреби</t>
  </si>
  <si>
    <t>Відсоток забезпечення установи ноутбуками до потреби</t>
  </si>
  <si>
    <t xml:space="preserve">Пояснення щодо  динаміки результативних показників за відповідним напрямом використання бюджетних коштів: фактична кількість зверенень в 2021 році на 17,1% більша  за 2020 в той же час знизилася динаміка: учасників АТО (на 21,4 ), дітей сиріт (31,1%), осіб, що ухиляються від виконання батьківських обовязків (35,3%) . При цьому варто відзначити загальне зростання осіб, що отримали послуги в порівнянні з 2020 роком якісний приріст отримувачів склав 27% замість 17% у 2020 році Позитивна динаміка в кількості послуг наданих центром - 18 % або на 1222 послуг більше ніж в 2020 році. Зокрема за рахунок роботи мобільної бригади. При цьому загальна штатна чисельність зросла на 0,75 осіб , зокрема фахівців з соціальної роботи в середньому за 2021 рік 10.5  в 2020 - 7,5, психологів 4 в 2020 до 3 у 2020 році. </t>
  </si>
  <si>
    <t>Станом на 01.01.2021 року дебіторська заборгованість склала 1197 грн. та станом на 01.01.2022 року дебіторська заборгованість склала 1470 грн.  Дебіторська заборгованість виникла у зв’язку з оформленням передплати на періодичні видання на 2020р. та 2021р.  Кредиторська заборгованість відсутня</t>
  </si>
  <si>
    <t>Юлія КОБЕЛЕВА</t>
  </si>
  <si>
    <t xml:space="preserve">  Завдяки коштам, виділеним з міського бюджету на реалізацію програми, у 2021 році вдалося забезпечити якісне надання соціальних послуг дітям, молоді та сім`ям, які опинились у складних життєвих обставинах та потребують сторонньої допомоги.Бюджетні кошти використані за призначенням  та в повному обсязі. Касові видатки склали 99,32 % від затвердженого обсягу бюджетних коштів. Число осіб охоплених послугами зросло на 27,05% в порівнянні з 2020роком  (4242  до 3339 відповідно)</t>
  </si>
</sst>
</file>

<file path=xl/styles.xml><?xml version="1.0" encoding="utf-8"?>
<styleSheet xmlns="http://schemas.openxmlformats.org/spreadsheetml/2006/main">
  <numFmts count="5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quot;#,##0_);\(&quot;$&quot;#,##0\)"/>
    <numFmt numFmtId="181" formatCode="&quot;$&quot;#,##0_);[Red]\(&quot;$&quot;#,##0\)"/>
    <numFmt numFmtId="182" formatCode="&quot;$&quot;#,##0.00_);\(&quot;$&quot;#,##0.00\)"/>
    <numFmt numFmtId="183" formatCode="&quot;$&quot;#,##0.00_);[Red]\(&quot;$&quot;#,##0.00\)"/>
    <numFmt numFmtId="184" formatCode="_(&quot;$&quot;* #,##0_);_(&quot;$&quot;* \(#,##0\);_(&quot;$&quot;* &quot;-&quot;_);_(@_)"/>
    <numFmt numFmtId="185" formatCode="_(* #,##0_);_(* \(#,##0\);_(* &quot;-&quot;_);_(@_)"/>
    <numFmt numFmtId="186" formatCode="_(&quot;$&quot;* #,##0.00_);_(&quot;$&quot;* \(#,##0.00\);_(&quot;$&quot;* &quot;-&quot;??_);_(@_)"/>
    <numFmt numFmtId="187" formatCode="_(* #,##0.00_);_(* \(#,##0.00\);_(* &quot;-&quot;??_);_(@_)"/>
    <numFmt numFmtId="188" formatCode=";;"/>
    <numFmt numFmtId="189" formatCode="#0.00"/>
    <numFmt numFmtId="190" formatCode="#0.000"/>
    <numFmt numFmtId="191" formatCode="#0.0000"/>
    <numFmt numFmtId="192" formatCode="#0.0"/>
    <numFmt numFmtId="193" formatCode="#0"/>
    <numFmt numFmtId="194" formatCode="0.0"/>
    <numFmt numFmtId="195" formatCode="0.000"/>
    <numFmt numFmtId="196" formatCode="0.0000"/>
    <numFmt numFmtId="197" formatCode="_(* #,##0.000_);_(* \(#,##0.000\);_(* &quot;-&quot;??_);_(@_)"/>
    <numFmt numFmtId="198" formatCode="_(* #,##0.0_);_(* \(#,##0.0\);_(* &quot;-&quot;??_);_(@_)"/>
    <numFmt numFmtId="199" formatCode="[$-FC19]d\ mmmm\ yyyy\ &quot;г.&quot;"/>
    <numFmt numFmtId="200" formatCode="0.000000000"/>
    <numFmt numFmtId="201" formatCode="0.0000000000"/>
    <numFmt numFmtId="202" formatCode="0.00000000"/>
    <numFmt numFmtId="203" formatCode="0.0000000"/>
    <numFmt numFmtId="204" formatCode="0.000000"/>
    <numFmt numFmtId="205" formatCode="0.00000"/>
    <numFmt numFmtId="206" formatCode="&quot;Да&quot;;&quot;Да&quot;;&quot;Нет&quot;"/>
    <numFmt numFmtId="207" formatCode="&quot;Истина&quot;;&quot;Истина&quot;;&quot;Ложь&quot;"/>
    <numFmt numFmtId="208" formatCode="&quot;Вкл&quot;;&quot;Вкл&quot;;&quot;Выкл&quot;"/>
    <numFmt numFmtId="209" formatCode="[$€-2]\ ###,000_);[Red]\([$€-2]\ ###,000\)"/>
    <numFmt numFmtId="210" formatCode="0.00000000000000000000"/>
  </numFmts>
  <fonts count="77">
    <font>
      <sz val="10"/>
      <name val="Arial"/>
      <family val="0"/>
    </font>
    <font>
      <sz val="9"/>
      <color indexed="8"/>
      <name val="SansSerif"/>
      <family val="0"/>
    </font>
    <font>
      <b/>
      <sz val="6"/>
      <color indexed="8"/>
      <name val="Arial"/>
      <family val="2"/>
    </font>
    <font>
      <sz val="5"/>
      <color indexed="8"/>
      <name val="Arial"/>
      <family val="2"/>
    </font>
    <font>
      <sz val="11"/>
      <color indexed="8"/>
      <name val="Times New Roman"/>
      <family val="1"/>
    </font>
    <font>
      <sz val="6"/>
      <color indexed="8"/>
      <name val="Times New Roman"/>
      <family val="1"/>
    </font>
    <font>
      <b/>
      <sz val="15"/>
      <color indexed="8"/>
      <name val="Times New Roman"/>
      <family val="1"/>
    </font>
    <font>
      <sz val="9"/>
      <color indexed="8"/>
      <name val="Times New Roman"/>
      <family val="1"/>
    </font>
    <font>
      <sz val="7"/>
      <color indexed="8"/>
      <name val="Arial"/>
      <family val="2"/>
    </font>
    <font>
      <sz val="6"/>
      <color indexed="8"/>
      <name val="Arial"/>
      <family val="2"/>
    </font>
    <font>
      <b/>
      <sz val="9"/>
      <color indexed="8"/>
      <name val="Times New Roman"/>
      <family val="1"/>
    </font>
    <font>
      <sz val="5"/>
      <color indexed="8"/>
      <name val="Times New Roman"/>
      <family val="1"/>
    </font>
    <font>
      <sz val="7"/>
      <color indexed="8"/>
      <name val="SansSerif"/>
      <family val="0"/>
    </font>
    <font>
      <sz val="12"/>
      <color indexed="8"/>
      <name val="Times New Roman"/>
      <family val="1"/>
    </font>
    <font>
      <sz val="12"/>
      <name val="Arial"/>
      <family val="2"/>
    </font>
    <font>
      <sz val="10"/>
      <color indexed="8"/>
      <name val="SansSerif"/>
      <family val="0"/>
    </font>
    <font>
      <b/>
      <i/>
      <sz val="10"/>
      <name val="Arial"/>
      <family val="2"/>
    </font>
    <font>
      <i/>
      <sz val="8"/>
      <name val="Arial"/>
      <family val="2"/>
    </font>
    <font>
      <sz val="8"/>
      <color indexed="8"/>
      <name val="Times New Roman"/>
      <family val="1"/>
    </font>
    <font>
      <i/>
      <sz val="8"/>
      <color indexed="8"/>
      <name val="Arial"/>
      <family val="2"/>
    </font>
    <font>
      <sz val="8"/>
      <color indexed="8"/>
      <name val="Arial"/>
      <family val="2"/>
    </font>
    <font>
      <b/>
      <sz val="7"/>
      <color indexed="8"/>
      <name val="Times New Roman"/>
      <family val="1"/>
    </font>
    <font>
      <sz val="7"/>
      <color indexed="8"/>
      <name val="Times New Roman"/>
      <family val="1"/>
    </font>
    <font>
      <sz val="8"/>
      <name val="Arial"/>
      <family val="2"/>
    </font>
    <font>
      <sz val="6"/>
      <name val="Arial"/>
      <family val="2"/>
    </font>
    <font>
      <b/>
      <sz val="8"/>
      <color indexed="8"/>
      <name val="Arial"/>
      <family val="2"/>
    </font>
    <font>
      <b/>
      <sz val="10"/>
      <name val="Arial"/>
      <family val="2"/>
    </font>
    <font>
      <i/>
      <sz val="10"/>
      <name val="Arial"/>
      <family val="2"/>
    </font>
    <font>
      <b/>
      <sz val="8"/>
      <color indexed="8"/>
      <name val="Times New Roman"/>
      <family val="1"/>
    </font>
    <font>
      <b/>
      <sz val="10"/>
      <color indexed="8"/>
      <name val="Arial"/>
      <family val="2"/>
    </font>
    <font>
      <sz val="10"/>
      <color indexed="8"/>
      <name val="Arial"/>
      <family val="2"/>
    </font>
    <font>
      <sz val="9"/>
      <name val="Arial"/>
      <family val="2"/>
    </font>
    <font>
      <b/>
      <i/>
      <sz val="9"/>
      <color indexed="8"/>
      <name val="Arial"/>
      <family val="2"/>
    </font>
    <font>
      <b/>
      <i/>
      <sz val="9"/>
      <name val="Arial"/>
      <family val="2"/>
    </font>
    <font>
      <i/>
      <sz val="10"/>
      <color indexed="8"/>
      <name val="Arial"/>
      <family val="2"/>
    </font>
    <font>
      <sz val="10"/>
      <color indexed="8"/>
      <name val="Times New Roman"/>
      <family val="1"/>
    </font>
    <font>
      <sz val="10"/>
      <name val="Times New Roman"/>
      <family val="1"/>
    </font>
    <font>
      <sz val="10"/>
      <name val="Arial Cyr"/>
      <family val="0"/>
    </font>
    <font>
      <b/>
      <sz val="10"/>
      <name val="Times New Roman"/>
      <family val="1"/>
    </font>
    <font>
      <sz val="12"/>
      <color indexed="8"/>
      <name val="Arial"/>
      <family val="2"/>
    </font>
    <font>
      <b/>
      <sz val="10"/>
      <color indexed="8"/>
      <name val="Times New Roman"/>
      <family val="1"/>
    </font>
    <font>
      <sz val="11"/>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5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color indexed="63"/>
      </top>
      <bottom style="thin"/>
    </border>
    <border>
      <left style="thin"/>
      <right style="thin"/>
      <top style="thin"/>
      <bottom style="thin"/>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thin">
        <color indexed="8"/>
      </left>
      <right>
        <color indexed="63"/>
      </right>
      <top style="thin">
        <color indexed="8"/>
      </top>
      <bottom>
        <color indexed="63"/>
      </bottom>
    </border>
    <border>
      <left style="thin"/>
      <right style="thin"/>
      <top style="thin"/>
      <bottom>
        <color indexed="63"/>
      </bottom>
    </border>
    <border>
      <left style="thin">
        <color indexed="8"/>
      </left>
      <right>
        <color indexed="63"/>
      </right>
      <top>
        <color indexed="63"/>
      </top>
      <bottom>
        <color indexed="63"/>
      </bottom>
    </border>
    <border>
      <left style="thin">
        <color indexed="8"/>
      </left>
      <right>
        <color indexed="63"/>
      </right>
      <top>
        <color indexed="63"/>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style="thin">
        <color indexed="8"/>
      </top>
      <bottom>
        <color indexed="63"/>
      </bottom>
    </border>
    <border>
      <left style="thin"/>
      <right style="thin"/>
      <top>
        <color indexed="63"/>
      </top>
      <bottom style="thin"/>
    </border>
    <border>
      <left>
        <color indexed="63"/>
      </left>
      <right style="thin">
        <color indexed="8"/>
      </right>
      <top>
        <color indexed="63"/>
      </top>
      <bottom>
        <color indexed="63"/>
      </bottom>
    </border>
    <border>
      <left>
        <color indexed="8"/>
      </left>
      <right>
        <color indexed="8"/>
      </right>
      <top>
        <color indexed="8"/>
      </top>
      <bottom style="thin">
        <color indexed="8"/>
      </bottom>
    </border>
    <border>
      <left style="thin">
        <color indexed="8"/>
      </left>
      <right style="thin">
        <color indexed="8"/>
      </right>
      <top>
        <color indexed="63"/>
      </top>
      <bottom>
        <color indexed="63"/>
      </bottom>
    </border>
    <border>
      <left style="thin"/>
      <right style="thin"/>
      <top>
        <color indexed="63"/>
      </top>
      <bottom>
        <color indexed="63"/>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color indexed="8"/>
      </left>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color indexed="8"/>
      </left>
      <right>
        <color indexed="63"/>
      </right>
      <top style="thin"/>
      <bottom style="thin"/>
    </border>
    <border>
      <left>
        <color indexed="63"/>
      </left>
      <right style="thin"/>
      <top>
        <color indexed="63"/>
      </top>
      <bottom>
        <color indexed="63"/>
      </bottom>
    </border>
    <border>
      <left>
        <color indexed="63"/>
      </left>
      <right style="thin">
        <color indexed="8"/>
      </right>
      <top>
        <color indexed="63"/>
      </top>
      <bottom style="thin">
        <color indexed="8"/>
      </bottom>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color indexed="63"/>
      </right>
      <top style="thin"/>
      <bottom style="medium"/>
    </border>
    <border>
      <left>
        <color indexed="63"/>
      </left>
      <right>
        <color indexed="63"/>
      </right>
      <top style="thin"/>
      <bottom style="medium"/>
    </border>
    <border>
      <left>
        <color indexed="63"/>
      </left>
      <right style="thin"/>
      <top style="thin"/>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thin"/>
      <bottom>
        <color indexed="63"/>
      </bottom>
    </border>
    <border>
      <left>
        <color indexed="8"/>
      </left>
      <right>
        <color indexed="8"/>
      </right>
      <top style="thin">
        <color indexed="8"/>
      </top>
      <bottom>
        <color indexed="8"/>
      </bottom>
    </border>
    <border>
      <left style="thin">
        <color indexed="8"/>
      </left>
      <right>
        <color indexed="63"/>
      </right>
      <top style="thin">
        <color indexed="8"/>
      </top>
      <bottom style="thin"/>
    </border>
    <border>
      <left>
        <color indexed="63"/>
      </left>
      <right>
        <color indexed="63"/>
      </right>
      <top style="thin">
        <color indexed="8"/>
      </top>
      <bottom style="thin"/>
    </border>
    <border>
      <left>
        <color indexed="63"/>
      </left>
      <right style="thin">
        <color indexed="8"/>
      </right>
      <top style="thin">
        <color indexed="8"/>
      </top>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9" fillId="2" borderId="0" applyNumberFormat="0" applyBorder="0" applyAlignment="0" applyProtection="0"/>
    <xf numFmtId="0" fontId="59" fillId="3" borderId="0" applyNumberFormat="0" applyBorder="0" applyAlignment="0" applyProtection="0"/>
    <xf numFmtId="0" fontId="59" fillId="4" borderId="0" applyNumberFormat="0" applyBorder="0" applyAlignment="0" applyProtection="0"/>
    <xf numFmtId="0" fontId="59" fillId="5" borderId="0" applyNumberFormat="0" applyBorder="0" applyAlignment="0" applyProtection="0"/>
    <xf numFmtId="0" fontId="59" fillId="6" borderId="0" applyNumberFormat="0" applyBorder="0" applyAlignment="0" applyProtection="0"/>
    <xf numFmtId="0" fontId="59" fillId="7" borderId="0" applyNumberFormat="0" applyBorder="0" applyAlignment="0" applyProtection="0"/>
    <xf numFmtId="0" fontId="59" fillId="8" borderId="0" applyNumberFormat="0" applyBorder="0" applyAlignment="0" applyProtection="0"/>
    <xf numFmtId="0" fontId="59" fillId="9" borderId="0" applyNumberFormat="0" applyBorder="0" applyAlignment="0" applyProtection="0"/>
    <xf numFmtId="0" fontId="59" fillId="10" borderId="0" applyNumberFormat="0" applyBorder="0" applyAlignment="0" applyProtection="0"/>
    <xf numFmtId="0" fontId="59" fillId="11" borderId="0" applyNumberFormat="0" applyBorder="0" applyAlignment="0" applyProtection="0"/>
    <xf numFmtId="0" fontId="59" fillId="12" borderId="0" applyNumberFormat="0" applyBorder="0" applyAlignment="0" applyProtection="0"/>
    <xf numFmtId="0" fontId="59" fillId="13" borderId="0" applyNumberFormat="0" applyBorder="0" applyAlignment="0" applyProtection="0"/>
    <xf numFmtId="0" fontId="60" fillId="14" borderId="0" applyNumberFormat="0" applyBorder="0" applyAlignment="0" applyProtection="0"/>
    <xf numFmtId="0" fontId="60" fillId="15" borderId="0" applyNumberFormat="0" applyBorder="0" applyAlignment="0" applyProtection="0"/>
    <xf numFmtId="0" fontId="60" fillId="16" borderId="0" applyNumberFormat="0" applyBorder="0" applyAlignment="0" applyProtection="0"/>
    <xf numFmtId="0" fontId="60" fillId="17" borderId="0" applyNumberFormat="0" applyBorder="0" applyAlignment="0" applyProtection="0"/>
    <xf numFmtId="0" fontId="60" fillId="18" borderId="0" applyNumberFormat="0" applyBorder="0" applyAlignment="0" applyProtection="0"/>
    <xf numFmtId="0" fontId="60" fillId="19" borderId="0" applyNumberFormat="0" applyBorder="0" applyAlignment="0" applyProtection="0"/>
    <xf numFmtId="0" fontId="60" fillId="20" borderId="0" applyNumberFormat="0" applyBorder="0" applyAlignment="0" applyProtection="0"/>
    <xf numFmtId="0" fontId="60" fillId="21" borderId="0" applyNumberFormat="0" applyBorder="0" applyAlignment="0" applyProtection="0"/>
    <xf numFmtId="0" fontId="60" fillId="22" borderId="0" applyNumberFormat="0" applyBorder="0" applyAlignment="0" applyProtection="0"/>
    <xf numFmtId="0" fontId="60" fillId="23" borderId="0" applyNumberFormat="0" applyBorder="0" applyAlignment="0" applyProtection="0"/>
    <xf numFmtId="0" fontId="60" fillId="24" borderId="0" applyNumberFormat="0" applyBorder="0" applyAlignment="0" applyProtection="0"/>
    <xf numFmtId="0" fontId="60" fillId="25" borderId="0" applyNumberFormat="0" applyBorder="0" applyAlignment="0" applyProtection="0"/>
    <xf numFmtId="0" fontId="61" fillId="26" borderId="1" applyNumberFormat="0" applyAlignment="0" applyProtection="0"/>
    <xf numFmtId="0" fontId="62" fillId="27" borderId="2" applyNumberFormat="0" applyAlignment="0" applyProtection="0"/>
    <xf numFmtId="0" fontId="63" fillId="27" borderId="1" applyNumberFormat="0" applyAlignment="0" applyProtection="0"/>
    <xf numFmtId="186" fontId="0" fillId="0" borderId="0" applyFont="0" applyFill="0" applyBorder="0" applyAlignment="0" applyProtection="0"/>
    <xf numFmtId="184" fontId="0" fillId="0" borderId="0" applyFont="0" applyFill="0" applyBorder="0" applyAlignment="0" applyProtection="0"/>
    <xf numFmtId="0" fontId="64" fillId="0" borderId="3" applyNumberFormat="0" applyFill="0" applyAlignment="0" applyProtection="0"/>
    <xf numFmtId="0" fontId="65" fillId="0" borderId="4" applyNumberFormat="0" applyFill="0" applyAlignment="0" applyProtection="0"/>
    <xf numFmtId="0" fontId="66" fillId="0" borderId="5" applyNumberFormat="0" applyFill="0" applyAlignment="0" applyProtection="0"/>
    <xf numFmtId="0" fontId="66" fillId="0" borderId="0" applyNumberFormat="0" applyFill="0" applyBorder="0" applyAlignment="0" applyProtection="0"/>
    <xf numFmtId="0" fontId="67" fillId="0" borderId="6" applyNumberFormat="0" applyFill="0" applyAlignment="0" applyProtection="0"/>
    <xf numFmtId="0" fontId="68" fillId="28" borderId="7" applyNumberFormat="0" applyAlignment="0" applyProtection="0"/>
    <xf numFmtId="0" fontId="69" fillId="0" borderId="0" applyNumberFormat="0" applyFill="0" applyBorder="0" applyAlignment="0" applyProtection="0"/>
    <xf numFmtId="0" fontId="70" fillId="29" borderId="0" applyNumberFormat="0" applyBorder="0" applyAlignment="0" applyProtection="0"/>
    <xf numFmtId="0" fontId="0" fillId="0" borderId="0">
      <alignment/>
      <protection/>
    </xf>
    <xf numFmtId="0" fontId="71" fillId="30" borderId="0" applyNumberFormat="0" applyBorder="0" applyAlignment="0" applyProtection="0"/>
    <xf numFmtId="0" fontId="72"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73" fillId="0" borderId="9" applyNumberFormat="0" applyFill="0" applyAlignment="0" applyProtection="0"/>
    <xf numFmtId="0" fontId="74" fillId="0" borderId="0" applyNumberFormat="0" applyFill="0" applyBorder="0" applyAlignment="0" applyProtection="0"/>
    <xf numFmtId="187" fontId="0" fillId="0" borderId="0" applyFont="0" applyFill="0" applyBorder="0" applyAlignment="0" applyProtection="0"/>
    <xf numFmtId="185" fontId="0" fillId="0" borderId="0" applyFont="0" applyFill="0" applyBorder="0" applyAlignment="0" applyProtection="0"/>
    <xf numFmtId="0" fontId="75" fillId="32" borderId="0" applyNumberFormat="0" applyBorder="0" applyAlignment="0" applyProtection="0"/>
  </cellStyleXfs>
  <cellXfs count="319">
    <xf numFmtId="0" fontId="0" fillId="0" borderId="0" xfId="0" applyAlignment="1">
      <alignment/>
    </xf>
    <xf numFmtId="0" fontId="1" fillId="0" borderId="0" xfId="0" applyFont="1" applyBorder="1" applyAlignment="1" applyProtection="1">
      <alignment horizontal="left" vertical="top" wrapText="1"/>
      <protection/>
    </xf>
    <xf numFmtId="0" fontId="4" fillId="0" borderId="0" xfId="0" applyFont="1" applyBorder="1" applyAlignment="1" applyProtection="1">
      <alignment horizontal="left" vertical="center" wrapText="1"/>
      <protection/>
    </xf>
    <xf numFmtId="0" fontId="11" fillId="0" borderId="0" xfId="0" applyFont="1" applyBorder="1" applyAlignment="1" applyProtection="1">
      <alignment horizontal="center" vertical="top" wrapText="1"/>
      <protection/>
    </xf>
    <xf numFmtId="0" fontId="1" fillId="0" borderId="10" xfId="0" applyFont="1" applyBorder="1" applyAlignment="1" applyProtection="1">
      <alignment horizontal="left" vertical="top" wrapText="1"/>
      <protection/>
    </xf>
    <xf numFmtId="0" fontId="8" fillId="0" borderId="11" xfId="0" applyFont="1" applyBorder="1" applyAlignment="1" applyProtection="1">
      <alignment horizontal="center" vertical="center" wrapText="1"/>
      <protection/>
    </xf>
    <xf numFmtId="0" fontId="6" fillId="0" borderId="0" xfId="0" applyFont="1" applyBorder="1" applyAlignment="1" applyProtection="1">
      <alignment horizontal="center" vertical="center"/>
      <protection/>
    </xf>
    <xf numFmtId="0" fontId="0" fillId="0" borderId="0" xfId="0" applyAlignment="1">
      <alignment wrapText="1"/>
    </xf>
    <xf numFmtId="0" fontId="2" fillId="0" borderId="0" xfId="0" applyFont="1" applyBorder="1" applyAlignment="1" applyProtection="1">
      <alignment horizontal="left" vertical="top" wrapText="1"/>
      <protection/>
    </xf>
    <xf numFmtId="0" fontId="3" fillId="0" borderId="0" xfId="0" applyFont="1" applyBorder="1" applyAlignment="1" applyProtection="1">
      <alignment horizontal="left" vertical="top" wrapText="1"/>
      <protection/>
    </xf>
    <xf numFmtId="2" fontId="4" fillId="0" borderId="0" xfId="0" applyNumberFormat="1" applyFont="1" applyBorder="1" applyAlignment="1" applyProtection="1">
      <alignment horizontal="left" vertical="top" wrapText="1"/>
      <protection/>
    </xf>
    <xf numFmtId="0" fontId="0" fillId="0" borderId="0" xfId="0" applyFont="1" applyAlignment="1">
      <alignment/>
    </xf>
    <xf numFmtId="0" fontId="0" fillId="0" borderId="11" xfId="0" applyFont="1" applyBorder="1" applyAlignment="1">
      <alignment/>
    </xf>
    <xf numFmtId="0" fontId="15" fillId="0" borderId="11" xfId="0" applyFont="1" applyBorder="1" applyAlignment="1" applyProtection="1">
      <alignment horizontal="center" vertical="top" wrapText="1"/>
      <protection/>
    </xf>
    <xf numFmtId="0" fontId="15" fillId="0" borderId="11" xfId="0" applyFont="1" applyBorder="1" applyAlignment="1" applyProtection="1">
      <alignment horizontal="left" vertical="top" wrapText="1"/>
      <protection/>
    </xf>
    <xf numFmtId="195" fontId="15" fillId="0" borderId="11" xfId="0" applyNumberFormat="1" applyFont="1" applyBorder="1" applyAlignment="1" applyProtection="1">
      <alignment horizontal="center" vertical="top" wrapText="1"/>
      <protection/>
    </xf>
    <xf numFmtId="0" fontId="10" fillId="0" borderId="0" xfId="0" applyFont="1" applyBorder="1" applyAlignment="1" applyProtection="1">
      <alignment horizontal="left" vertical="top" wrapText="1"/>
      <protection/>
    </xf>
    <xf numFmtId="0" fontId="0" fillId="0" borderId="0" xfId="0" applyFont="1" applyAlignment="1">
      <alignment wrapText="1"/>
    </xf>
    <xf numFmtId="0" fontId="17" fillId="0" borderId="0" xfId="0" applyFont="1" applyAlignment="1">
      <alignment/>
    </xf>
    <xf numFmtId="0" fontId="18" fillId="0" borderId="11" xfId="0" applyFont="1" applyBorder="1" applyAlignment="1" applyProtection="1">
      <alignment horizontal="center" vertical="center" wrapText="1"/>
      <protection/>
    </xf>
    <xf numFmtId="0" fontId="8" fillId="0" borderId="12" xfId="0" applyFont="1" applyBorder="1" applyAlignment="1" applyProtection="1">
      <alignment horizontal="center" vertical="center" wrapText="1"/>
      <protection/>
    </xf>
    <xf numFmtId="0" fontId="2" fillId="0" borderId="12" xfId="0" applyFont="1" applyBorder="1" applyAlignment="1" applyProtection="1">
      <alignment horizontal="center" vertical="top" wrapText="1"/>
      <protection/>
    </xf>
    <xf numFmtId="0" fontId="8" fillId="0" borderId="13" xfId="0" applyFont="1" applyBorder="1" applyAlignment="1" applyProtection="1">
      <alignment horizontal="center" vertical="center" wrapText="1"/>
      <protection/>
    </xf>
    <xf numFmtId="1" fontId="18" fillId="0" borderId="12" xfId="0" applyNumberFormat="1" applyFont="1" applyBorder="1" applyAlignment="1" applyProtection="1">
      <alignment horizontal="center" vertical="top" wrapText="1"/>
      <protection/>
    </xf>
    <xf numFmtId="0" fontId="20" fillId="0" borderId="11" xfId="0" applyFont="1" applyBorder="1" applyAlignment="1" applyProtection="1">
      <alignment horizontal="center" vertical="center" wrapText="1"/>
      <protection/>
    </xf>
    <xf numFmtId="0" fontId="21" fillId="0" borderId="11" xfId="0" applyFont="1" applyFill="1" applyBorder="1" applyAlignment="1" applyProtection="1">
      <alignment horizontal="center" vertical="center" wrapText="1"/>
      <protection/>
    </xf>
    <xf numFmtId="0" fontId="21" fillId="0" borderId="14" xfId="0" applyFont="1" applyBorder="1" applyAlignment="1" applyProtection="1">
      <alignment horizontal="center" vertical="center" wrapText="1"/>
      <protection/>
    </xf>
    <xf numFmtId="0" fontId="21" fillId="0" borderId="13" xfId="0" applyFont="1" applyBorder="1" applyAlignment="1" applyProtection="1">
      <alignment horizontal="center" vertical="center" wrapText="1"/>
      <protection/>
    </xf>
    <xf numFmtId="0" fontId="21" fillId="0" borderId="12" xfId="0" applyFont="1" applyBorder="1" applyAlignment="1" applyProtection="1">
      <alignment horizontal="center" vertical="center" wrapText="1"/>
      <protection/>
    </xf>
    <xf numFmtId="0" fontId="22" fillId="0" borderId="15" xfId="0" applyFont="1" applyBorder="1" applyAlignment="1" applyProtection="1">
      <alignment horizontal="center" vertical="center" wrapText="1"/>
      <protection/>
    </xf>
    <xf numFmtId="0" fontId="22" fillId="0" borderId="16" xfId="0" applyFont="1" applyBorder="1" applyAlignment="1" applyProtection="1">
      <alignment horizontal="center" vertical="center" wrapText="1"/>
      <protection/>
    </xf>
    <xf numFmtId="0" fontId="22" fillId="0" borderId="17" xfId="0" applyFont="1" applyBorder="1" applyAlignment="1" applyProtection="1">
      <alignment horizontal="center" vertical="center" wrapText="1"/>
      <protection/>
    </xf>
    <xf numFmtId="0" fontId="22" fillId="0" borderId="13" xfId="0" applyFont="1" applyBorder="1" applyAlignment="1" applyProtection="1">
      <alignment horizontal="center" vertical="center" wrapText="1"/>
      <protection/>
    </xf>
    <xf numFmtId="0" fontId="22" fillId="0" borderId="12" xfId="0" applyFont="1" applyBorder="1" applyAlignment="1" applyProtection="1">
      <alignment horizontal="center" vertical="center" wrapText="1"/>
      <protection/>
    </xf>
    <xf numFmtId="3" fontId="21" fillId="0" borderId="0" xfId="0" applyNumberFormat="1" applyFont="1" applyBorder="1" applyAlignment="1" applyProtection="1">
      <alignment horizontal="right" vertical="center" wrapText="1"/>
      <protection/>
    </xf>
    <xf numFmtId="0" fontId="8" fillId="0" borderId="0" xfId="0" applyFont="1" applyBorder="1" applyAlignment="1" applyProtection="1">
      <alignment horizontal="center" vertical="center" wrapText="1"/>
      <protection/>
    </xf>
    <xf numFmtId="0" fontId="16" fillId="0" borderId="0" xfId="0" applyFont="1" applyAlignment="1">
      <alignment/>
    </xf>
    <xf numFmtId="49" fontId="0" fillId="0" borderId="0" xfId="0" applyNumberFormat="1" applyFont="1" applyAlignment="1">
      <alignment/>
    </xf>
    <xf numFmtId="0" fontId="27" fillId="0" borderId="0" xfId="0" applyFont="1" applyAlignment="1">
      <alignment/>
    </xf>
    <xf numFmtId="0" fontId="2" fillId="0" borderId="18" xfId="0" applyFont="1" applyBorder="1" applyAlignment="1" applyProtection="1">
      <alignment horizontal="center" vertical="top" wrapText="1"/>
      <protection/>
    </xf>
    <xf numFmtId="0" fontId="0" fillId="0" borderId="0" xfId="0" applyBorder="1" applyAlignment="1">
      <alignment/>
    </xf>
    <xf numFmtId="0" fontId="0" fillId="0" borderId="0" xfId="0" applyBorder="1" applyAlignment="1">
      <alignment/>
    </xf>
    <xf numFmtId="0" fontId="9" fillId="0" borderId="0" xfId="0" applyFont="1" applyBorder="1" applyAlignment="1" applyProtection="1">
      <alignment horizontal="left" vertical="top" wrapText="1"/>
      <protection/>
    </xf>
    <xf numFmtId="2" fontId="20" fillId="0" borderId="11" xfId="0" applyNumberFormat="1" applyFont="1" applyBorder="1" applyAlignment="1" applyProtection="1">
      <alignment horizontal="center" vertical="top" wrapText="1"/>
      <protection/>
    </xf>
    <xf numFmtId="0" fontId="18" fillId="0" borderId="12" xfId="0" applyFont="1" applyBorder="1" applyAlignment="1" applyProtection="1">
      <alignment horizontal="center" vertical="center" wrapText="1"/>
      <protection/>
    </xf>
    <xf numFmtId="0" fontId="18" fillId="0" borderId="13" xfId="0" applyFont="1" applyBorder="1" applyAlignment="1" applyProtection="1">
      <alignment horizontal="center" vertical="center" wrapText="1"/>
      <protection/>
    </xf>
    <xf numFmtId="0" fontId="18" fillId="0" borderId="14" xfId="0" applyFont="1" applyBorder="1" applyAlignment="1" applyProtection="1">
      <alignment horizontal="center" vertical="center" wrapText="1"/>
      <protection/>
    </xf>
    <xf numFmtId="0" fontId="28" fillId="0" borderId="12" xfId="0" applyFont="1" applyBorder="1" applyAlignment="1" applyProtection="1">
      <alignment horizontal="center" vertical="center" wrapText="1"/>
      <protection/>
    </xf>
    <xf numFmtId="0" fontId="28" fillId="0" borderId="19" xfId="0" applyFont="1" applyBorder="1" applyAlignment="1" applyProtection="1">
      <alignment horizontal="center" vertical="center" wrapText="1"/>
      <protection/>
    </xf>
    <xf numFmtId="0" fontId="25" fillId="0" borderId="11" xfId="0" applyFont="1" applyBorder="1" applyAlignment="1" applyProtection="1">
      <alignment horizontal="center" vertical="top" wrapText="1"/>
      <protection/>
    </xf>
    <xf numFmtId="0" fontId="23" fillId="0" borderId="20" xfId="0" applyFont="1" applyBorder="1" applyAlignment="1">
      <alignment horizontal="center" wrapText="1"/>
    </xf>
    <xf numFmtId="0" fontId="25" fillId="0" borderId="18" xfId="0" applyFont="1" applyBorder="1" applyAlignment="1" applyProtection="1">
      <alignment horizontal="center" vertical="top" wrapText="1"/>
      <protection/>
    </xf>
    <xf numFmtId="0" fontId="20" fillId="0" borderId="13" xfId="0" applyFont="1" applyBorder="1" applyAlignment="1" applyProtection="1">
      <alignment horizontal="center" vertical="center" wrapText="1"/>
      <protection/>
    </xf>
    <xf numFmtId="0" fontId="20" fillId="0" borderId="11" xfId="0" applyFont="1" applyBorder="1" applyAlignment="1" applyProtection="1">
      <alignment horizontal="right" vertical="top" wrapText="1"/>
      <protection/>
    </xf>
    <xf numFmtId="0" fontId="20" fillId="0" borderId="12" xfId="0" applyFont="1" applyBorder="1" applyAlignment="1" applyProtection="1">
      <alignment horizontal="center" vertical="center" wrapText="1"/>
      <protection/>
    </xf>
    <xf numFmtId="0" fontId="25" fillId="0" borderId="13" xfId="0" applyFont="1" applyBorder="1" applyAlignment="1" applyProtection="1">
      <alignment horizontal="center" vertical="top" wrapText="1"/>
      <protection/>
    </xf>
    <xf numFmtId="0" fontId="23" fillId="0" borderId="0" xfId="0" applyFont="1" applyAlignment="1">
      <alignment/>
    </xf>
    <xf numFmtId="49" fontId="23" fillId="0" borderId="0" xfId="0" applyNumberFormat="1" applyFont="1" applyAlignment="1">
      <alignment/>
    </xf>
    <xf numFmtId="0" fontId="20" fillId="0" borderId="11" xfId="0" applyFont="1" applyBorder="1" applyAlignment="1" applyProtection="1">
      <alignment horizontal="left" vertical="top" wrapText="1"/>
      <protection/>
    </xf>
    <xf numFmtId="49" fontId="26" fillId="0" borderId="0" xfId="0" applyNumberFormat="1" applyFont="1" applyAlignment="1">
      <alignment/>
    </xf>
    <xf numFmtId="0" fontId="28" fillId="0" borderId="16" xfId="0" applyFont="1" applyBorder="1" applyAlignment="1" applyProtection="1">
      <alignment horizontal="center" vertical="center" wrapText="1"/>
      <protection/>
    </xf>
    <xf numFmtId="0" fontId="28" fillId="0" borderId="21" xfId="0" applyFont="1" applyBorder="1" applyAlignment="1" applyProtection="1">
      <alignment horizontal="center" vertical="center" wrapText="1"/>
      <protection/>
    </xf>
    <xf numFmtId="0" fontId="15" fillId="0" borderId="0" xfId="0" applyFont="1" applyBorder="1" applyAlignment="1" applyProtection="1">
      <alignment horizontal="left" vertical="top" wrapText="1"/>
      <protection/>
    </xf>
    <xf numFmtId="0" fontId="30" fillId="0" borderId="0" xfId="0" applyFont="1" applyBorder="1" applyAlignment="1" applyProtection="1">
      <alignment horizontal="left" vertical="center" wrapText="1"/>
      <protection/>
    </xf>
    <xf numFmtId="0" fontId="23" fillId="0" borderId="0" xfId="0" applyFont="1" applyAlignment="1">
      <alignment horizontal="right"/>
    </xf>
    <xf numFmtId="0" fontId="30" fillId="0" borderId="0" xfId="0" applyFont="1" applyBorder="1" applyAlignment="1" applyProtection="1">
      <alignment horizontal="left" vertical="top" wrapText="1"/>
      <protection/>
    </xf>
    <xf numFmtId="0" fontId="9" fillId="0" borderId="0" xfId="0" applyFont="1" applyBorder="1" applyAlignment="1" applyProtection="1">
      <alignment horizontal="center" vertical="center" wrapText="1"/>
      <protection/>
    </xf>
    <xf numFmtId="0" fontId="30" fillId="0" borderId="0" xfId="0" applyFont="1" applyBorder="1" applyAlignment="1" applyProtection="1">
      <alignment horizontal="center" vertical="center" wrapText="1"/>
      <protection/>
    </xf>
    <xf numFmtId="0" fontId="30" fillId="0" borderId="0" xfId="0" applyFont="1" applyBorder="1" applyAlignment="1" applyProtection="1">
      <alignment horizontal="justify" vertical="center" wrapText="1"/>
      <protection/>
    </xf>
    <xf numFmtId="2" fontId="30" fillId="0" borderId="0" xfId="0" applyNumberFormat="1" applyFont="1" applyBorder="1" applyAlignment="1" applyProtection="1">
      <alignment horizontal="left" vertical="top" wrapText="1"/>
      <protection/>
    </xf>
    <xf numFmtId="0" fontId="20" fillId="0" borderId="0" xfId="0" applyFont="1" applyBorder="1" applyAlignment="1" applyProtection="1">
      <alignment horizontal="right" vertical="top" wrapText="1"/>
      <protection/>
    </xf>
    <xf numFmtId="0" fontId="26" fillId="0" borderId="0" xfId="0" applyFont="1" applyBorder="1" applyAlignment="1">
      <alignment horizontal="left" vertical="center" wrapText="1"/>
    </xf>
    <xf numFmtId="0" fontId="8" fillId="0" borderId="14" xfId="0" applyFont="1" applyBorder="1" applyAlignment="1" applyProtection="1">
      <alignment horizontal="center" vertical="center" wrapText="1"/>
      <protection/>
    </xf>
    <xf numFmtId="0" fontId="8" fillId="0" borderId="17" xfId="0" applyFont="1" applyBorder="1" applyAlignment="1" applyProtection="1">
      <alignment horizontal="center" vertical="center" wrapText="1"/>
      <protection/>
    </xf>
    <xf numFmtId="0" fontId="21" fillId="0" borderId="15" xfId="0" applyFont="1" applyFill="1" applyBorder="1" applyAlignment="1" applyProtection="1">
      <alignment horizontal="center" vertical="center" wrapText="1"/>
      <protection/>
    </xf>
    <xf numFmtId="0" fontId="22" fillId="0" borderId="19" xfId="0" applyFont="1" applyBorder="1" applyAlignment="1" applyProtection="1">
      <alignment horizontal="center" vertical="center" wrapText="1"/>
      <protection/>
    </xf>
    <xf numFmtId="0" fontId="2" fillId="0" borderId="11" xfId="0" applyFont="1" applyBorder="1" applyAlignment="1" applyProtection="1">
      <alignment horizontal="center" vertical="top" wrapText="1"/>
      <protection/>
    </xf>
    <xf numFmtId="0" fontId="1" fillId="0" borderId="0" xfId="52" applyFont="1" applyBorder="1" applyAlignment="1" applyProtection="1">
      <alignment horizontal="left" vertical="top" wrapText="1"/>
      <protection/>
    </xf>
    <xf numFmtId="0" fontId="0" fillId="0" borderId="0" xfId="52" applyFont="1">
      <alignment/>
      <protection/>
    </xf>
    <xf numFmtId="0" fontId="5" fillId="0" borderId="0" xfId="52" applyFont="1" applyBorder="1" applyAlignment="1" applyProtection="1">
      <alignment horizontal="center" vertical="center" wrapText="1"/>
      <protection/>
    </xf>
    <xf numFmtId="0" fontId="0" fillId="0" borderId="0" xfId="52">
      <alignment/>
      <protection/>
    </xf>
    <xf numFmtId="0" fontId="9" fillId="0" borderId="0" xfId="52" applyFont="1" applyBorder="1" applyAlignment="1" applyProtection="1">
      <alignment horizontal="right" vertical="top" wrapText="1"/>
      <protection/>
    </xf>
    <xf numFmtId="0" fontId="0" fillId="0" borderId="11" xfId="52" applyFont="1" applyBorder="1">
      <alignment/>
      <protection/>
    </xf>
    <xf numFmtId="0" fontId="0" fillId="0" borderId="11" xfId="52" applyBorder="1">
      <alignment/>
      <protection/>
    </xf>
    <xf numFmtId="16" fontId="0" fillId="0" borderId="11" xfId="52" applyNumberFormat="1" applyFont="1" applyBorder="1">
      <alignment/>
      <protection/>
    </xf>
    <xf numFmtId="0" fontId="0" fillId="0" borderId="11" xfId="52" applyBorder="1" applyAlignment="1">
      <alignment horizontal="right"/>
      <protection/>
    </xf>
    <xf numFmtId="0" fontId="30" fillId="0" borderId="11" xfId="0" applyFont="1" applyBorder="1" applyAlignment="1" applyProtection="1">
      <alignment horizontal="center" vertical="top" wrapText="1"/>
      <protection/>
    </xf>
    <xf numFmtId="0" fontId="34" fillId="0" borderId="11" xfId="0" applyFont="1" applyBorder="1" applyAlignment="1" applyProtection="1">
      <alignment horizontal="left" vertical="top" wrapText="1"/>
      <protection/>
    </xf>
    <xf numFmtId="0" fontId="8" fillId="0" borderId="11" xfId="0" applyFont="1" applyBorder="1" applyAlignment="1" applyProtection="1">
      <alignment horizontal="center" vertical="top" wrapText="1"/>
      <protection/>
    </xf>
    <xf numFmtId="195" fontId="18" fillId="0" borderId="11" xfId="0" applyNumberFormat="1" applyFont="1" applyBorder="1" applyAlignment="1" applyProtection="1">
      <alignment horizontal="center" vertical="center" wrapText="1"/>
      <protection/>
    </xf>
    <xf numFmtId="195" fontId="35" fillId="0" borderId="15" xfId="0" applyNumberFormat="1" applyFont="1" applyBorder="1" applyAlignment="1" applyProtection="1">
      <alignment horizontal="center" vertical="center" wrapText="1"/>
      <protection/>
    </xf>
    <xf numFmtId="49" fontId="29" fillId="0" borderId="22" xfId="0" applyNumberFormat="1" applyFont="1" applyBorder="1" applyAlignment="1" applyProtection="1">
      <alignment horizontal="center" vertical="center" wrapText="1"/>
      <protection/>
    </xf>
    <xf numFmtId="195" fontId="23" fillId="0" borderId="20" xfId="0" applyNumberFormat="1" applyFont="1" applyBorder="1" applyAlignment="1">
      <alignment horizontal="center" wrapText="1"/>
    </xf>
    <xf numFmtId="195" fontId="25" fillId="0" borderId="11" xfId="0" applyNumberFormat="1" applyFont="1" applyBorder="1" applyAlignment="1" applyProtection="1">
      <alignment horizontal="center" vertical="top" wrapText="1"/>
      <protection/>
    </xf>
    <xf numFmtId="2" fontId="35" fillId="0" borderId="15" xfId="0" applyNumberFormat="1" applyFont="1" applyBorder="1" applyAlignment="1" applyProtection="1">
      <alignment horizontal="center" vertical="center" wrapText="1"/>
      <protection/>
    </xf>
    <xf numFmtId="0" fontId="0" fillId="0" borderId="0" xfId="0" applyFont="1" applyAlignment="1">
      <alignment horizontal="left"/>
    </xf>
    <xf numFmtId="1" fontId="18" fillId="0" borderId="11" xfId="0" applyNumberFormat="1" applyFont="1" applyBorder="1" applyAlignment="1" applyProtection="1">
      <alignment horizontal="center" vertical="center" wrapText="1"/>
      <protection/>
    </xf>
    <xf numFmtId="1" fontId="18" fillId="0" borderId="12" xfId="0" applyNumberFormat="1" applyFont="1" applyBorder="1" applyAlignment="1" applyProtection="1">
      <alignment horizontal="center" vertical="center" wrapText="1"/>
      <protection/>
    </xf>
    <xf numFmtId="1" fontId="18" fillId="0" borderId="11" xfId="0" applyNumberFormat="1" applyFont="1" applyFill="1" applyBorder="1" applyAlignment="1" applyProtection="1">
      <alignment horizontal="center" vertical="center" wrapText="1"/>
      <protection/>
    </xf>
    <xf numFmtId="1" fontId="20" fillId="0" borderId="11" xfId="0" applyNumberFormat="1" applyFont="1" applyBorder="1" applyAlignment="1" applyProtection="1">
      <alignment horizontal="center" vertical="center" wrapText="1"/>
      <protection/>
    </xf>
    <xf numFmtId="194" fontId="18" fillId="0" borderId="11" xfId="0" applyNumberFormat="1" applyFont="1" applyBorder="1" applyAlignment="1" applyProtection="1">
      <alignment horizontal="center" vertical="center" wrapText="1"/>
      <protection/>
    </xf>
    <xf numFmtId="194" fontId="18" fillId="0" borderId="11" xfId="0" applyNumberFormat="1" applyFont="1" applyBorder="1" applyAlignment="1" applyProtection="1">
      <alignment horizontal="right" vertical="center" wrapText="1"/>
      <protection/>
    </xf>
    <xf numFmtId="194" fontId="20" fillId="0" borderId="11" xfId="0" applyNumberFormat="1" applyFont="1" applyBorder="1" applyAlignment="1" applyProtection="1">
      <alignment horizontal="center" vertical="center" wrapText="1"/>
      <protection/>
    </xf>
    <xf numFmtId="194" fontId="18" fillId="0" borderId="11" xfId="0" applyNumberFormat="1" applyFont="1" applyFill="1" applyBorder="1" applyAlignment="1" applyProtection="1">
      <alignment horizontal="center" vertical="center" wrapText="1"/>
      <protection/>
    </xf>
    <xf numFmtId="0" fontId="8" fillId="0" borderId="16" xfId="0" applyFont="1" applyBorder="1" applyAlignment="1" applyProtection="1">
      <alignment horizontal="center" vertical="center" wrapText="1"/>
      <protection/>
    </xf>
    <xf numFmtId="195" fontId="20" fillId="0" borderId="11" xfId="0" applyNumberFormat="1" applyFont="1" applyBorder="1" applyAlignment="1" applyProtection="1">
      <alignment horizontal="center" vertical="center" wrapText="1"/>
      <protection/>
    </xf>
    <xf numFmtId="0" fontId="28" fillId="0" borderId="15" xfId="0" applyFont="1" applyBorder="1" applyAlignment="1" applyProtection="1">
      <alignment horizontal="center" vertical="center" wrapText="1"/>
      <protection/>
    </xf>
    <xf numFmtId="0" fontId="20" fillId="0" borderId="15" xfId="0" applyFont="1" applyBorder="1" applyAlignment="1" applyProtection="1">
      <alignment horizontal="center" vertical="center" wrapText="1"/>
      <protection/>
    </xf>
    <xf numFmtId="189" fontId="18" fillId="0" borderId="15" xfId="0" applyNumberFormat="1" applyFont="1" applyBorder="1" applyAlignment="1" applyProtection="1">
      <alignment horizontal="right" vertical="top" wrapText="1"/>
      <protection/>
    </xf>
    <xf numFmtId="0" fontId="28" fillId="0" borderId="15" xfId="0" applyFont="1" applyFill="1" applyBorder="1" applyAlignment="1" applyProtection="1">
      <alignment horizontal="center" vertical="center" wrapText="1"/>
      <protection/>
    </xf>
    <xf numFmtId="195" fontId="18" fillId="0" borderId="20" xfId="0" applyNumberFormat="1" applyFont="1" applyBorder="1" applyAlignment="1" applyProtection="1">
      <alignment horizontal="center" vertical="center" wrapText="1"/>
      <protection/>
    </xf>
    <xf numFmtId="1" fontId="18" fillId="0" borderId="20" xfId="0" applyNumberFormat="1" applyFont="1" applyBorder="1" applyAlignment="1" applyProtection="1">
      <alignment horizontal="center" vertical="center" wrapText="1"/>
      <protection/>
    </xf>
    <xf numFmtId="1" fontId="20" fillId="0" borderId="20" xfId="0" applyNumberFormat="1" applyFont="1" applyBorder="1" applyAlignment="1" applyProtection="1">
      <alignment horizontal="center" vertical="center" wrapText="1"/>
      <protection/>
    </xf>
    <xf numFmtId="194" fontId="18" fillId="0" borderId="20" xfId="0" applyNumberFormat="1" applyFont="1" applyFill="1" applyBorder="1" applyAlignment="1" applyProtection="1">
      <alignment horizontal="center" vertical="center" wrapText="1"/>
      <protection/>
    </xf>
    <xf numFmtId="0" fontId="20" fillId="0" borderId="23" xfId="0" applyFont="1" applyBorder="1" applyAlignment="1" applyProtection="1">
      <alignment horizontal="center" vertical="center" wrapText="1"/>
      <protection/>
    </xf>
    <xf numFmtId="189" fontId="18" fillId="0" borderId="23" xfId="0" applyNumberFormat="1" applyFont="1" applyBorder="1" applyAlignment="1" applyProtection="1">
      <alignment horizontal="right" vertical="top" wrapText="1"/>
      <protection/>
    </xf>
    <xf numFmtId="0" fontId="28" fillId="0" borderId="24" xfId="0" applyFont="1" applyFill="1" applyBorder="1" applyAlignment="1" applyProtection="1">
      <alignment horizontal="center" vertical="center" wrapText="1"/>
      <protection/>
    </xf>
    <xf numFmtId="0" fontId="7" fillId="0" borderId="11" xfId="0" applyFont="1" applyBorder="1" applyAlignment="1">
      <alignment horizontal="center"/>
    </xf>
    <xf numFmtId="1" fontId="18" fillId="0" borderId="11" xfId="0" applyNumberFormat="1" applyFont="1" applyBorder="1" applyAlignment="1" applyProtection="1">
      <alignment horizontal="right" vertical="center" wrapText="1"/>
      <protection/>
    </xf>
    <xf numFmtId="2" fontId="18" fillId="0" borderId="11" xfId="0" applyNumberFormat="1" applyFont="1" applyBorder="1" applyAlignment="1" applyProtection="1">
      <alignment horizontal="center" vertical="center" wrapText="1"/>
      <protection/>
    </xf>
    <xf numFmtId="2" fontId="18" fillId="0" borderId="11" xfId="0" applyNumberFormat="1" applyFont="1" applyBorder="1" applyAlignment="1" applyProtection="1">
      <alignment horizontal="right" vertical="center" wrapText="1"/>
      <protection/>
    </xf>
    <xf numFmtId="2" fontId="20" fillId="0" borderId="11" xfId="0" applyNumberFormat="1" applyFont="1" applyBorder="1" applyAlignment="1" applyProtection="1">
      <alignment horizontal="center" vertical="center" wrapText="1"/>
      <protection/>
    </xf>
    <xf numFmtId="2" fontId="18" fillId="0" borderId="11" xfId="0" applyNumberFormat="1" applyFont="1" applyFill="1" applyBorder="1" applyAlignment="1" applyProtection="1">
      <alignment horizontal="center" vertical="center" wrapText="1"/>
      <protection/>
    </xf>
    <xf numFmtId="194" fontId="36" fillId="33" borderId="11" xfId="0" applyNumberFormat="1" applyFont="1" applyFill="1" applyBorder="1" applyAlignment="1">
      <alignment horizontal="center" vertical="center" wrapText="1"/>
    </xf>
    <xf numFmtId="194" fontId="36" fillId="33" borderId="25" xfId="0" applyNumberFormat="1" applyFont="1" applyFill="1" applyBorder="1" applyAlignment="1">
      <alignment vertical="center" wrapText="1"/>
    </xf>
    <xf numFmtId="0" fontId="2" fillId="0" borderId="17" xfId="0" applyFont="1" applyBorder="1" applyAlignment="1" applyProtection="1">
      <alignment horizontal="center" vertical="top" wrapText="1"/>
      <protection/>
    </xf>
    <xf numFmtId="0" fontId="37" fillId="33" borderId="11" xfId="0" applyFont="1" applyFill="1" applyBorder="1" applyAlignment="1">
      <alignment horizontal="center" vertical="center" wrapText="1"/>
    </xf>
    <xf numFmtId="4" fontId="18" fillId="0" borderId="11" xfId="0" applyNumberFormat="1" applyFont="1" applyBorder="1" applyAlignment="1" applyProtection="1">
      <alignment horizontal="center" vertical="center" wrapText="1"/>
      <protection/>
    </xf>
    <xf numFmtId="4" fontId="20" fillId="0" borderId="11" xfId="0" applyNumberFormat="1" applyFont="1" applyBorder="1" applyAlignment="1" applyProtection="1">
      <alignment horizontal="center" vertical="center" wrapText="1"/>
      <protection/>
    </xf>
    <xf numFmtId="0" fontId="76" fillId="0" borderId="11" xfId="0" applyFont="1" applyBorder="1" applyAlignment="1">
      <alignment horizontal="center" vertical="center" wrapText="1"/>
    </xf>
    <xf numFmtId="0" fontId="23" fillId="0" borderId="11" xfId="0" applyFont="1" applyBorder="1" applyAlignment="1">
      <alignment horizontal="center" wrapText="1"/>
    </xf>
    <xf numFmtId="0" fontId="23" fillId="0" borderId="11" xfId="0" applyFont="1" applyBorder="1" applyAlignment="1">
      <alignment wrapText="1"/>
    </xf>
    <xf numFmtId="0" fontId="7" fillId="0" borderId="20" xfId="0" applyFont="1" applyBorder="1" applyAlignment="1">
      <alignment horizontal="center"/>
    </xf>
    <xf numFmtId="1" fontId="18" fillId="0" borderId="18" xfId="0" applyNumberFormat="1" applyFont="1" applyBorder="1" applyAlignment="1" applyProtection="1">
      <alignment horizontal="center" vertical="top" wrapText="1"/>
      <protection/>
    </xf>
    <xf numFmtId="1" fontId="18" fillId="0" borderId="18" xfId="0" applyNumberFormat="1" applyFont="1" applyBorder="1" applyAlignment="1" applyProtection="1">
      <alignment horizontal="center" vertical="center" wrapText="1"/>
      <protection/>
    </xf>
    <xf numFmtId="0" fontId="0" fillId="0" borderId="11" xfId="52" applyBorder="1" applyAlignment="1">
      <alignment horizontal="center"/>
      <protection/>
    </xf>
    <xf numFmtId="0" fontId="8" fillId="0" borderId="19" xfId="0" applyFont="1" applyBorder="1" applyAlignment="1" applyProtection="1">
      <alignment horizontal="center" vertical="center" wrapText="1"/>
      <protection/>
    </xf>
    <xf numFmtId="195" fontId="18" fillId="0" borderId="15" xfId="0" applyNumberFormat="1" applyFont="1" applyBorder="1" applyAlignment="1" applyProtection="1">
      <alignment horizontal="center" vertical="center" wrapText="1"/>
      <protection/>
    </xf>
    <xf numFmtId="1" fontId="18" fillId="0" borderId="15" xfId="0" applyNumberFormat="1" applyFont="1" applyBorder="1" applyAlignment="1" applyProtection="1">
      <alignment horizontal="center" vertical="center" wrapText="1"/>
      <protection/>
    </xf>
    <xf numFmtId="1" fontId="20" fillId="0" borderId="15" xfId="0" applyNumberFormat="1" applyFont="1" applyBorder="1" applyAlignment="1" applyProtection="1">
      <alignment horizontal="center" vertical="center" wrapText="1"/>
      <protection/>
    </xf>
    <xf numFmtId="0" fontId="0" fillId="0" borderId="11" xfId="0" applyBorder="1" applyAlignment="1">
      <alignment/>
    </xf>
    <xf numFmtId="0" fontId="40" fillId="0" borderId="11" xfId="0" applyFont="1" applyBorder="1" applyAlignment="1" applyProtection="1">
      <alignment horizontal="center" vertical="center" wrapText="1"/>
      <protection/>
    </xf>
    <xf numFmtId="0" fontId="30" fillId="0" borderId="11" xfId="0" applyFont="1" applyBorder="1" applyAlignment="1" applyProtection="1">
      <alignment horizontal="center" vertical="center" wrapText="1"/>
      <protection/>
    </xf>
    <xf numFmtId="189" fontId="35" fillId="0" borderId="11" xfId="0" applyNumberFormat="1" applyFont="1" applyBorder="1" applyAlignment="1" applyProtection="1">
      <alignment horizontal="center" vertical="top" wrapText="1"/>
      <protection/>
    </xf>
    <xf numFmtId="194" fontId="40" fillId="0" borderId="11" xfId="0" applyNumberFormat="1" applyFont="1" applyFill="1" applyBorder="1" applyAlignment="1" applyProtection="1">
      <alignment horizontal="center" vertical="center" wrapText="1"/>
      <protection/>
    </xf>
    <xf numFmtId="1" fontId="40" fillId="0" borderId="11" xfId="0" applyNumberFormat="1" applyFont="1" applyBorder="1" applyAlignment="1" applyProtection="1">
      <alignment horizontal="center" vertical="center" wrapText="1"/>
      <protection/>
    </xf>
    <xf numFmtId="1" fontId="30" fillId="0" borderId="11" xfId="0" applyNumberFormat="1" applyFont="1" applyBorder="1" applyAlignment="1" applyProtection="1">
      <alignment horizontal="center" vertical="center" wrapText="1"/>
      <protection/>
    </xf>
    <xf numFmtId="1" fontId="35" fillId="0" borderId="11" xfId="0" applyNumberFormat="1" applyFont="1" applyBorder="1" applyAlignment="1" applyProtection="1">
      <alignment horizontal="center" vertical="top" wrapText="1"/>
      <protection/>
    </xf>
    <xf numFmtId="1" fontId="40" fillId="0" borderId="11" xfId="0" applyNumberFormat="1" applyFont="1" applyFill="1" applyBorder="1" applyAlignment="1" applyProtection="1">
      <alignment horizontal="center" vertical="center" wrapText="1"/>
      <protection/>
    </xf>
    <xf numFmtId="2" fontId="40" fillId="0" borderId="11" xfId="0" applyNumberFormat="1" applyFont="1" applyBorder="1" applyAlignment="1" applyProtection="1">
      <alignment horizontal="center" vertical="center" wrapText="1"/>
      <protection/>
    </xf>
    <xf numFmtId="2" fontId="30" fillId="0" borderId="11" xfId="0" applyNumberFormat="1" applyFont="1" applyBorder="1" applyAlignment="1" applyProtection="1">
      <alignment horizontal="center" vertical="center" wrapText="1"/>
      <protection/>
    </xf>
    <xf numFmtId="4" fontId="35" fillId="0" borderId="11" xfId="0" applyNumberFormat="1" applyFont="1" applyBorder="1" applyAlignment="1" applyProtection="1">
      <alignment horizontal="center" vertical="top" wrapText="1"/>
      <protection/>
    </xf>
    <xf numFmtId="4" fontId="40" fillId="0" borderId="11" xfId="0" applyNumberFormat="1" applyFont="1" applyFill="1" applyBorder="1" applyAlignment="1" applyProtection="1">
      <alignment horizontal="center" vertical="center" wrapText="1"/>
      <protection/>
    </xf>
    <xf numFmtId="1" fontId="35" fillId="0" borderId="11" xfId="0" applyNumberFormat="1" applyFont="1" applyBorder="1" applyAlignment="1" applyProtection="1">
      <alignment horizontal="center" vertical="center" wrapText="1"/>
      <protection/>
    </xf>
    <xf numFmtId="194" fontId="35" fillId="0" borderId="11" xfId="0" applyNumberFormat="1" applyFont="1" applyFill="1" applyBorder="1" applyAlignment="1" applyProtection="1">
      <alignment horizontal="center" vertical="center" wrapText="1"/>
      <protection/>
    </xf>
    <xf numFmtId="1" fontId="35" fillId="0" borderId="20" xfId="0" applyNumberFormat="1" applyFont="1" applyBorder="1" applyAlignment="1" applyProtection="1">
      <alignment horizontal="center" vertical="center" wrapText="1"/>
      <protection/>
    </xf>
    <xf numFmtId="1" fontId="30" fillId="0" borderId="20" xfId="0" applyNumberFormat="1" applyFont="1" applyBorder="1" applyAlignment="1" applyProtection="1">
      <alignment horizontal="center" vertical="center" wrapText="1"/>
      <protection/>
    </xf>
    <xf numFmtId="194" fontId="35" fillId="0" borderId="20" xfId="0" applyNumberFormat="1" applyFont="1" applyFill="1" applyBorder="1" applyAlignment="1" applyProtection="1">
      <alignment horizontal="center" vertical="center" wrapText="1"/>
      <protection/>
    </xf>
    <xf numFmtId="2" fontId="35" fillId="0" borderId="20" xfId="0" applyNumberFormat="1" applyFont="1" applyBorder="1" applyAlignment="1" applyProtection="1">
      <alignment horizontal="center" vertical="center" wrapText="1"/>
      <protection/>
    </xf>
    <xf numFmtId="2" fontId="30" fillId="0" borderId="20" xfId="0" applyNumberFormat="1" applyFont="1" applyBorder="1" applyAlignment="1" applyProtection="1">
      <alignment horizontal="center" vertical="center" wrapText="1"/>
      <protection/>
    </xf>
    <xf numFmtId="0" fontId="41" fillId="0" borderId="11" xfId="0" applyFont="1" applyBorder="1" applyAlignment="1">
      <alignment/>
    </xf>
    <xf numFmtId="0" fontId="6" fillId="0" borderId="0" xfId="0" applyFont="1" applyBorder="1" applyAlignment="1" applyProtection="1">
      <alignment horizontal="center" vertical="center"/>
      <protection/>
    </xf>
    <xf numFmtId="0" fontId="0" fillId="0" borderId="0" xfId="0" applyAlignment="1">
      <alignment horizontal="center" vertical="center"/>
    </xf>
    <xf numFmtId="0" fontId="13" fillId="0" borderId="0" xfId="0" applyFont="1" applyBorder="1" applyAlignment="1" applyProtection="1">
      <alignment horizontal="center" vertical="center" wrapText="1"/>
      <protection/>
    </xf>
    <xf numFmtId="0" fontId="14" fillId="0" borderId="0" xfId="0" applyFont="1" applyAlignment="1">
      <alignment/>
    </xf>
    <xf numFmtId="0" fontId="12" fillId="0" borderId="11" xfId="0" applyFont="1" applyBorder="1" applyAlignment="1" applyProtection="1">
      <alignment horizontal="center" vertical="top" wrapText="1"/>
      <protection/>
    </xf>
    <xf numFmtId="2" fontId="30" fillId="0" borderId="0" xfId="0" applyNumberFormat="1" applyFont="1" applyBorder="1" applyAlignment="1" applyProtection="1">
      <alignment horizontal="left" vertical="top" wrapText="1"/>
      <protection/>
    </xf>
    <xf numFmtId="49" fontId="29" fillId="0" borderId="22" xfId="0" applyNumberFormat="1" applyFont="1" applyBorder="1" applyAlignment="1" applyProtection="1">
      <alignment horizontal="center" vertical="center" wrapText="1"/>
      <protection/>
    </xf>
    <xf numFmtId="2" fontId="30" fillId="0" borderId="0" xfId="0" applyNumberFormat="1" applyFont="1" applyBorder="1" applyAlignment="1" applyProtection="1">
      <alignment horizontal="left" vertical="center" wrapText="1"/>
      <protection/>
    </xf>
    <xf numFmtId="2" fontId="0" fillId="0" borderId="0" xfId="0" applyNumberFormat="1" applyFont="1" applyAlignment="1">
      <alignment horizontal="left"/>
    </xf>
    <xf numFmtId="0" fontId="8" fillId="0" borderId="11" xfId="0" applyFont="1" applyBorder="1" applyAlignment="1" applyProtection="1">
      <alignment horizontal="center" vertical="center" wrapText="1"/>
      <protection/>
    </xf>
    <xf numFmtId="0" fontId="30" fillId="0" borderId="10" xfId="0" applyFont="1" applyBorder="1" applyAlignment="1" applyProtection="1">
      <alignment horizontal="left" vertical="center" wrapText="1"/>
      <protection/>
    </xf>
    <xf numFmtId="0" fontId="0" fillId="0" borderId="10" xfId="0" applyFont="1" applyBorder="1" applyAlignment="1">
      <alignment/>
    </xf>
    <xf numFmtId="0" fontId="9" fillId="0" borderId="0" xfId="0" applyFont="1" applyBorder="1" applyAlignment="1" applyProtection="1">
      <alignment horizontal="center" vertical="center" wrapText="1"/>
      <protection/>
    </xf>
    <xf numFmtId="0" fontId="24" fillId="0" borderId="0" xfId="0" applyFont="1" applyAlignment="1">
      <alignment/>
    </xf>
    <xf numFmtId="2" fontId="30" fillId="0" borderId="0" xfId="0" applyNumberFormat="1" applyFont="1" applyBorder="1" applyAlignment="1" applyProtection="1">
      <alignment horizontal="justify" vertical="center" wrapText="1"/>
      <protection/>
    </xf>
    <xf numFmtId="0" fontId="0" fillId="0" borderId="0" xfId="0" applyFont="1" applyBorder="1" applyAlignment="1">
      <alignment/>
    </xf>
    <xf numFmtId="0" fontId="32" fillId="0" borderId="26" xfId="0" applyFont="1" applyBorder="1" applyAlignment="1" applyProtection="1">
      <alignment horizontal="left" vertical="center" wrapText="1"/>
      <protection/>
    </xf>
    <xf numFmtId="0" fontId="33" fillId="0" borderId="27" xfId="0" applyFont="1" applyBorder="1" applyAlignment="1">
      <alignment horizontal="left" vertical="center" wrapText="1"/>
    </xf>
    <xf numFmtId="0" fontId="33" fillId="0" borderId="25" xfId="0" applyFont="1" applyBorder="1" applyAlignment="1">
      <alignment horizontal="left" vertical="center" wrapText="1"/>
    </xf>
    <xf numFmtId="0" fontId="23" fillId="0" borderId="26" xfId="52" applyFont="1" applyBorder="1" applyAlignment="1">
      <alignment/>
      <protection/>
    </xf>
    <xf numFmtId="0" fontId="23" fillId="0" borderId="27" xfId="52" applyFont="1" applyBorder="1" applyAlignment="1">
      <alignment/>
      <protection/>
    </xf>
    <xf numFmtId="0" fontId="23" fillId="0" borderId="25" xfId="52" applyFont="1" applyBorder="1" applyAlignment="1">
      <alignment/>
      <protection/>
    </xf>
    <xf numFmtId="0" fontId="23" fillId="0" borderId="26" xfId="52" applyFont="1" applyBorder="1" applyAlignment="1">
      <alignment wrapText="1"/>
      <protection/>
    </xf>
    <xf numFmtId="0" fontId="23" fillId="0" borderId="27" xfId="52" applyFont="1" applyBorder="1" applyAlignment="1">
      <alignment wrapText="1"/>
      <protection/>
    </xf>
    <xf numFmtId="0" fontId="23" fillId="0" borderId="25" xfId="52" applyFont="1" applyBorder="1" applyAlignment="1">
      <alignment wrapText="1"/>
      <protection/>
    </xf>
    <xf numFmtId="0" fontId="12" fillId="0" borderId="11" xfId="52" applyFont="1" applyBorder="1" applyAlignment="1" applyProtection="1">
      <alignment horizontal="center" vertical="top" wrapText="1"/>
      <protection/>
    </xf>
    <xf numFmtId="0" fontId="8" fillId="0" borderId="15" xfId="52" applyFont="1" applyBorder="1" applyAlignment="1" applyProtection="1">
      <alignment horizontal="center" vertical="center" wrapText="1"/>
      <protection/>
    </xf>
    <xf numFmtId="0" fontId="0" fillId="0" borderId="20" xfId="52" applyBorder="1" applyAlignment="1">
      <alignment horizontal="center" vertical="center" wrapText="1"/>
      <protection/>
    </xf>
    <xf numFmtId="0" fontId="4" fillId="0" borderId="26" xfId="0" applyFont="1" applyBorder="1" applyAlignment="1" applyProtection="1">
      <alignment horizontal="left" vertical="center" wrapText="1"/>
      <protection/>
    </xf>
    <xf numFmtId="0" fontId="4" fillId="0" borderId="27" xfId="0" applyFont="1" applyBorder="1" applyAlignment="1" applyProtection="1">
      <alignment horizontal="left" vertical="center" wrapText="1"/>
      <protection/>
    </xf>
    <xf numFmtId="0" fontId="4" fillId="0" borderId="25" xfId="0" applyFont="1" applyBorder="1" applyAlignment="1" applyProtection="1">
      <alignment horizontal="left" vertical="center" wrapText="1"/>
      <protection/>
    </xf>
    <xf numFmtId="0" fontId="25" fillId="0" borderId="28" xfId="0" applyFont="1" applyBorder="1" applyAlignment="1" applyProtection="1">
      <alignment horizontal="left" vertical="top" wrapText="1"/>
      <protection/>
    </xf>
    <xf numFmtId="0" fontId="25" fillId="0" borderId="29" xfId="0" applyFont="1" applyBorder="1" applyAlignment="1" applyProtection="1">
      <alignment horizontal="left" vertical="top" wrapText="1"/>
      <protection/>
    </xf>
    <xf numFmtId="0" fontId="23" fillId="0" borderId="29" xfId="0" applyFont="1" applyBorder="1" applyAlignment="1">
      <alignment wrapText="1"/>
    </xf>
    <xf numFmtId="0" fontId="23" fillId="0" borderId="30" xfId="0" applyFont="1" applyBorder="1" applyAlignment="1">
      <alignment wrapText="1"/>
    </xf>
    <xf numFmtId="0" fontId="4" fillId="0" borderId="31" xfId="0" applyFont="1" applyBorder="1" applyAlignment="1" applyProtection="1">
      <alignment horizontal="left" vertical="center" wrapText="1"/>
      <protection/>
    </xf>
    <xf numFmtId="0" fontId="38" fillId="0" borderId="16" xfId="0" applyFont="1" applyBorder="1" applyAlignment="1">
      <alignment horizontal="left" wrapText="1"/>
    </xf>
    <xf numFmtId="0" fontId="38" fillId="0" borderId="0" xfId="0" applyFont="1" applyBorder="1" applyAlignment="1">
      <alignment horizontal="left" wrapText="1"/>
    </xf>
    <xf numFmtId="0" fontId="38" fillId="0" borderId="32" xfId="0" applyFont="1" applyBorder="1" applyAlignment="1">
      <alignment horizontal="left" wrapText="1"/>
    </xf>
    <xf numFmtId="0" fontId="37" fillId="33" borderId="11" xfId="0" applyFont="1" applyFill="1" applyBorder="1" applyAlignment="1">
      <alignment horizontal="center" vertical="center" wrapText="1"/>
    </xf>
    <xf numFmtId="0" fontId="30" fillId="0" borderId="0" xfId="0" applyFont="1" applyBorder="1" applyAlignment="1" applyProtection="1">
      <alignment horizontal="left" vertical="center" wrapText="1"/>
      <protection/>
    </xf>
    <xf numFmtId="0" fontId="25" fillId="0" borderId="17" xfId="0" applyFont="1" applyBorder="1" applyAlignment="1" applyProtection="1">
      <alignment horizontal="left" vertical="top" wrapText="1"/>
      <protection/>
    </xf>
    <xf numFmtId="0" fontId="25" fillId="0" borderId="22" xfId="0" applyFont="1" applyBorder="1" applyAlignment="1" applyProtection="1">
      <alignment horizontal="left" vertical="top" wrapText="1"/>
      <protection/>
    </xf>
    <xf numFmtId="0" fontId="25" fillId="0" borderId="33" xfId="0" applyFont="1" applyBorder="1" applyAlignment="1" applyProtection="1">
      <alignment horizontal="left" vertical="top" wrapText="1"/>
      <protection/>
    </xf>
    <xf numFmtId="0" fontId="32" fillId="0" borderId="11" xfId="0" applyFont="1" applyBorder="1" applyAlignment="1" applyProtection="1">
      <alignment horizontal="left" vertical="center" wrapText="1"/>
      <protection/>
    </xf>
    <xf numFmtId="0" fontId="31" fillId="0" borderId="11" xfId="0" applyFont="1" applyBorder="1" applyAlignment="1">
      <alignment vertical="center" wrapText="1"/>
    </xf>
    <xf numFmtId="0" fontId="22" fillId="0" borderId="12" xfId="0" applyFont="1" applyBorder="1" applyAlignment="1" applyProtection="1">
      <alignment horizontal="center" vertical="center" wrapText="1"/>
      <protection/>
    </xf>
    <xf numFmtId="2" fontId="20" fillId="0" borderId="16" xfId="0" applyNumberFormat="1" applyFont="1" applyBorder="1" applyAlignment="1" applyProtection="1">
      <alignment horizontal="center" vertical="top" wrapText="1"/>
      <protection/>
    </xf>
    <xf numFmtId="0" fontId="23" fillId="0" borderId="0" xfId="0" applyFont="1" applyAlignment="1">
      <alignment horizontal="center" wrapText="1"/>
    </xf>
    <xf numFmtId="0" fontId="23" fillId="0" borderId="32" xfId="0" applyFont="1" applyBorder="1" applyAlignment="1">
      <alignment horizontal="center" wrapText="1"/>
    </xf>
    <xf numFmtId="0" fontId="36" fillId="33" borderId="11" xfId="0" applyFont="1" applyFill="1" applyBorder="1" applyAlignment="1">
      <alignment horizontal="left" vertical="top" wrapText="1"/>
    </xf>
    <xf numFmtId="0" fontId="19" fillId="0" borderId="11" xfId="0" applyFont="1" applyBorder="1" applyAlignment="1" applyProtection="1">
      <alignment horizontal="left" vertical="top" wrapText="1"/>
      <protection/>
    </xf>
    <xf numFmtId="0" fontId="17" fillId="0" borderId="11" xfId="0" applyFont="1" applyBorder="1" applyAlignment="1">
      <alignment wrapText="1"/>
    </xf>
    <xf numFmtId="0" fontId="22" fillId="0" borderId="11" xfId="0" applyFont="1" applyBorder="1" applyAlignment="1" applyProtection="1">
      <alignment horizontal="center" vertical="center" wrapText="1"/>
      <protection/>
    </xf>
    <xf numFmtId="0" fontId="0" fillId="0" borderId="11" xfId="0" applyBorder="1" applyAlignment="1">
      <alignment/>
    </xf>
    <xf numFmtId="2" fontId="29" fillId="0" borderId="34" xfId="0" applyNumberFormat="1" applyFont="1" applyBorder="1" applyAlignment="1" applyProtection="1">
      <alignment horizontal="left" vertical="top" wrapText="1"/>
      <protection/>
    </xf>
    <xf numFmtId="0" fontId="0" fillId="0" borderId="35" xfId="0" applyFont="1" applyBorder="1" applyAlignment="1">
      <alignment wrapText="1"/>
    </xf>
    <xf numFmtId="0" fontId="0" fillId="0" borderId="36" xfId="0" applyFont="1" applyBorder="1" applyAlignment="1">
      <alignment wrapText="1"/>
    </xf>
    <xf numFmtId="0" fontId="32" fillId="0" borderId="16" xfId="0" applyFont="1" applyBorder="1" applyAlignment="1" applyProtection="1">
      <alignment horizontal="left" vertical="top" wrapText="1"/>
      <protection/>
    </xf>
    <xf numFmtId="0" fontId="31" fillId="0" borderId="0" xfId="0" applyFont="1" applyAlignment="1">
      <alignment wrapText="1"/>
    </xf>
    <xf numFmtId="0" fontId="31" fillId="0" borderId="32" xfId="0" applyFont="1" applyBorder="1" applyAlignment="1">
      <alignment wrapText="1"/>
    </xf>
    <xf numFmtId="0" fontId="37" fillId="33" borderId="20" xfId="0" applyFont="1" applyFill="1" applyBorder="1" applyAlignment="1">
      <alignment horizontal="center" vertical="center" wrapText="1"/>
    </xf>
    <xf numFmtId="0" fontId="2" fillId="0" borderId="13" xfId="0" applyFont="1" applyBorder="1" applyAlignment="1" applyProtection="1">
      <alignment horizontal="center" vertical="top" wrapText="1"/>
      <protection/>
    </xf>
    <xf numFmtId="0" fontId="2" fillId="0" borderId="37" xfId="0" applyFont="1" applyBorder="1" applyAlignment="1" applyProtection="1">
      <alignment horizontal="center" vertical="top" wrapText="1"/>
      <protection/>
    </xf>
    <xf numFmtId="0" fontId="2" fillId="0" borderId="38" xfId="0" applyFont="1" applyBorder="1" applyAlignment="1" applyProtection="1">
      <alignment horizontal="center" vertical="top" wrapText="1"/>
      <protection/>
    </xf>
    <xf numFmtId="194" fontId="37" fillId="33" borderId="11" xfId="0" applyNumberFormat="1" applyFont="1" applyFill="1" applyBorder="1" applyAlignment="1">
      <alignment horizontal="center" vertical="center" wrapText="1"/>
    </xf>
    <xf numFmtId="0" fontId="22" fillId="0" borderId="13" xfId="0" applyFont="1" applyBorder="1" applyAlignment="1" applyProtection="1">
      <alignment horizontal="center" vertical="center" wrapText="1"/>
      <protection/>
    </xf>
    <xf numFmtId="0" fontId="22" fillId="0" borderId="37" xfId="0" applyFont="1" applyBorder="1" applyAlignment="1" applyProtection="1">
      <alignment horizontal="center" vertical="center" wrapText="1"/>
      <protection/>
    </xf>
    <xf numFmtId="0" fontId="0" fillId="0" borderId="37" xfId="0" applyBorder="1" applyAlignment="1">
      <alignment horizontal="center" vertical="center" wrapText="1"/>
    </xf>
    <xf numFmtId="0" fontId="25" fillId="0" borderId="15" xfId="0" applyFont="1" applyBorder="1" applyAlignment="1" applyProtection="1">
      <alignment horizontal="left" vertical="top" wrapText="1"/>
      <protection/>
    </xf>
    <xf numFmtId="0" fontId="0" fillId="0" borderId="15" xfId="0" applyBorder="1" applyAlignment="1">
      <alignment wrapText="1"/>
    </xf>
    <xf numFmtId="0" fontId="33" fillId="0" borderId="27" xfId="0" applyFont="1" applyBorder="1" applyAlignment="1">
      <alignment horizontal="left"/>
    </xf>
    <xf numFmtId="0" fontId="33" fillId="0" borderId="25" xfId="0" applyFont="1" applyBorder="1" applyAlignment="1">
      <alignment horizontal="left"/>
    </xf>
    <xf numFmtId="0" fontId="36" fillId="33" borderId="11" xfId="0" applyFont="1" applyFill="1" applyBorder="1" applyAlignment="1">
      <alignment horizontal="left" vertical="center" wrapText="1"/>
    </xf>
    <xf numFmtId="0" fontId="25" fillId="0" borderId="20" xfId="0" applyFont="1" applyBorder="1" applyAlignment="1" applyProtection="1">
      <alignment horizontal="left" vertical="top" wrapText="1"/>
      <protection/>
    </xf>
    <xf numFmtId="0" fontId="0" fillId="0" borderId="20" xfId="0" applyBorder="1" applyAlignment="1">
      <alignment/>
    </xf>
    <xf numFmtId="2" fontId="39" fillId="0" borderId="16" xfId="0" applyNumberFormat="1" applyFont="1" applyBorder="1" applyAlignment="1" applyProtection="1">
      <alignment horizontal="center" vertical="top" wrapText="1"/>
      <protection/>
    </xf>
    <xf numFmtId="0" fontId="14" fillId="0" borderId="0" xfId="0" applyFont="1" applyAlignment="1">
      <alignment horizontal="center" wrapText="1"/>
    </xf>
    <xf numFmtId="0" fontId="14" fillId="0" borderId="32" xfId="0" applyFont="1" applyBorder="1" applyAlignment="1">
      <alignment horizontal="center" wrapText="1"/>
    </xf>
    <xf numFmtId="0" fontId="36" fillId="33" borderId="26" xfId="0" applyFont="1" applyFill="1" applyBorder="1" applyAlignment="1">
      <alignment horizontal="left" vertical="top" wrapText="1"/>
    </xf>
    <xf numFmtId="0" fontId="36" fillId="33" borderId="27" xfId="0" applyFont="1" applyFill="1" applyBorder="1" applyAlignment="1">
      <alignment horizontal="left" vertical="top" wrapText="1"/>
    </xf>
    <xf numFmtId="0" fontId="36" fillId="33" borderId="25" xfId="0" applyFont="1" applyFill="1" applyBorder="1" applyAlignment="1">
      <alignment horizontal="left" vertical="top" wrapText="1"/>
    </xf>
    <xf numFmtId="0" fontId="20" fillId="0" borderId="11" xfId="0" applyFont="1" applyBorder="1" applyAlignment="1" applyProtection="1">
      <alignment horizontal="left" vertical="top" wrapText="1"/>
      <protection/>
    </xf>
    <xf numFmtId="0" fontId="0" fillId="0" borderId="11" xfId="0" applyFont="1" applyBorder="1" applyAlignment="1">
      <alignment/>
    </xf>
    <xf numFmtId="0" fontId="36" fillId="33" borderId="15" xfId="0" applyFont="1" applyFill="1" applyBorder="1" applyAlignment="1">
      <alignment horizontal="left" vertical="top" wrapText="1"/>
    </xf>
    <xf numFmtId="0" fontId="40" fillId="0" borderId="26" xfId="0" applyFont="1" applyBorder="1" applyAlignment="1" applyProtection="1">
      <alignment vertical="top" wrapText="1"/>
      <protection/>
    </xf>
    <xf numFmtId="0" fontId="40" fillId="0" borderId="27" xfId="0" applyFont="1" applyBorder="1" applyAlignment="1" applyProtection="1">
      <alignment vertical="top" wrapText="1"/>
      <protection/>
    </xf>
    <xf numFmtId="0" fontId="40" fillId="0" borderId="25" xfId="0" applyFont="1" applyBorder="1" applyAlignment="1" applyProtection="1">
      <alignment vertical="top" wrapText="1"/>
      <protection/>
    </xf>
    <xf numFmtId="0" fontId="0" fillId="0" borderId="26" xfId="0" applyFont="1" applyBorder="1" applyAlignment="1">
      <alignment horizontal="left"/>
    </xf>
    <xf numFmtId="0" fontId="0" fillId="0" borderId="27" xfId="0" applyBorder="1" applyAlignment="1">
      <alignment horizontal="left"/>
    </xf>
    <xf numFmtId="0" fontId="0" fillId="0" borderId="25" xfId="0" applyBorder="1" applyAlignment="1">
      <alignment horizontal="left"/>
    </xf>
    <xf numFmtId="0" fontId="38" fillId="33" borderId="11" xfId="0" applyFont="1" applyFill="1" applyBorder="1" applyAlignment="1">
      <alignment horizontal="left" vertical="top" wrapText="1"/>
    </xf>
    <xf numFmtId="0" fontId="7" fillId="0" borderId="0" xfId="0" applyFont="1" applyBorder="1" applyAlignment="1" applyProtection="1">
      <alignment horizontal="left" vertical="center" wrapText="1"/>
      <protection/>
    </xf>
    <xf numFmtId="0" fontId="26" fillId="0" borderId="26" xfId="0" applyFont="1" applyBorder="1" applyAlignment="1">
      <alignment horizontal="left"/>
    </xf>
    <xf numFmtId="0" fontId="26" fillId="0" borderId="27" xfId="0" applyFont="1" applyBorder="1" applyAlignment="1">
      <alignment horizontal="left"/>
    </xf>
    <xf numFmtId="0" fontId="26" fillId="0" borderId="25" xfId="0" applyFont="1" applyBorder="1" applyAlignment="1">
      <alignment horizontal="left"/>
    </xf>
    <xf numFmtId="0" fontId="36" fillId="0" borderId="11" xfId="0" applyFont="1" applyBorder="1" applyAlignment="1">
      <alignment horizontal="left"/>
    </xf>
    <xf numFmtId="0" fontId="27" fillId="0" borderId="0" xfId="0" applyFont="1" applyAlignment="1">
      <alignment wrapText="1"/>
    </xf>
    <xf numFmtId="0" fontId="0" fillId="0" borderId="0" xfId="0" applyAlignment="1">
      <alignment wrapText="1"/>
    </xf>
    <xf numFmtId="0" fontId="16" fillId="0" borderId="0" xfId="0" applyFont="1" applyAlignment="1">
      <alignment wrapText="1"/>
    </xf>
    <xf numFmtId="0" fontId="0" fillId="0" borderId="11" xfId="0" applyFont="1" applyBorder="1" applyAlignment="1">
      <alignment horizontal="left"/>
    </xf>
    <xf numFmtId="0" fontId="0" fillId="0" borderId="11" xfId="0" applyBorder="1" applyAlignment="1">
      <alignment horizontal="left"/>
    </xf>
    <xf numFmtId="2" fontId="20" fillId="0" borderId="39" xfId="0" applyNumberFormat="1" applyFont="1" applyBorder="1" applyAlignment="1" applyProtection="1">
      <alignment horizontal="left" vertical="top" wrapText="1"/>
      <protection/>
    </xf>
    <xf numFmtId="0" fontId="23" fillId="0" borderId="40" xfId="0" applyFont="1" applyBorder="1" applyAlignment="1">
      <alignment horizontal="left" wrapText="1"/>
    </xf>
    <xf numFmtId="0" fontId="23" fillId="0" borderId="41" xfId="0" applyFont="1" applyBorder="1" applyAlignment="1">
      <alignment horizontal="left" wrapText="1"/>
    </xf>
    <xf numFmtId="2" fontId="29" fillId="0" borderId="42" xfId="0" applyNumberFormat="1" applyFont="1" applyBorder="1" applyAlignment="1" applyProtection="1">
      <alignment horizontal="left" vertical="top" wrapText="1"/>
      <protection/>
    </xf>
    <xf numFmtId="2" fontId="29" fillId="0" borderId="43" xfId="0" applyNumberFormat="1" applyFont="1" applyBorder="1" applyAlignment="1" applyProtection="1">
      <alignment horizontal="left" vertical="top" wrapText="1"/>
      <protection/>
    </xf>
    <xf numFmtId="2" fontId="29" fillId="0" borderId="44" xfId="0" applyNumberFormat="1" applyFont="1" applyBorder="1" applyAlignment="1" applyProtection="1">
      <alignment horizontal="left" vertical="top" wrapText="1"/>
      <protection/>
    </xf>
    <xf numFmtId="0" fontId="25" fillId="0" borderId="11" xfId="0" applyFont="1" applyBorder="1" applyAlignment="1" applyProtection="1">
      <alignment horizontal="left" vertical="top" wrapText="1"/>
      <protection/>
    </xf>
    <xf numFmtId="2" fontId="20" fillId="0" borderId="26" xfId="0" applyNumberFormat="1" applyFont="1" applyBorder="1" applyAlignment="1" applyProtection="1">
      <alignment horizontal="left" vertical="top" wrapText="1"/>
      <protection/>
    </xf>
    <xf numFmtId="2" fontId="20" fillId="0" borderId="27" xfId="0" applyNumberFormat="1" applyFont="1" applyBorder="1" applyAlignment="1" applyProtection="1">
      <alignment horizontal="left" vertical="top" wrapText="1"/>
      <protection/>
    </xf>
    <xf numFmtId="2" fontId="20" fillId="0" borderId="25" xfId="0" applyNumberFormat="1" applyFont="1" applyBorder="1" applyAlignment="1" applyProtection="1">
      <alignment horizontal="left" vertical="top" wrapText="1"/>
      <protection/>
    </xf>
    <xf numFmtId="0" fontId="20" fillId="0" borderId="23" xfId="0" applyFont="1" applyBorder="1" applyAlignment="1" applyProtection="1">
      <alignment horizontal="left" vertical="top" wrapText="1"/>
      <protection/>
    </xf>
    <xf numFmtId="0" fontId="20" fillId="0" borderId="16" xfId="0" applyFont="1" applyBorder="1" applyAlignment="1" applyProtection="1">
      <alignment horizontal="left" vertical="top" wrapText="1"/>
      <protection/>
    </xf>
    <xf numFmtId="0" fontId="7" fillId="0" borderId="11" xfId="0" applyFont="1" applyBorder="1" applyAlignment="1" applyProtection="1">
      <alignment horizontal="left" vertical="top" wrapText="1"/>
      <protection/>
    </xf>
    <xf numFmtId="0" fontId="20" fillId="0" borderId="27" xfId="0" applyFont="1" applyBorder="1" applyAlignment="1" applyProtection="1">
      <alignment horizontal="left" vertical="top" wrapText="1"/>
      <protection/>
    </xf>
    <xf numFmtId="0" fontId="20" fillId="0" borderId="25" xfId="0" applyFont="1" applyBorder="1" applyAlignment="1" applyProtection="1">
      <alignment horizontal="left" vertical="top" wrapText="1"/>
      <protection/>
    </xf>
    <xf numFmtId="0" fontId="25" fillId="0" borderId="45" xfId="0" applyFont="1" applyBorder="1" applyAlignment="1" applyProtection="1">
      <alignment horizontal="left" vertical="top" wrapText="1"/>
      <protection/>
    </xf>
    <xf numFmtId="0" fontId="25" fillId="0" borderId="27" xfId="0" applyFont="1" applyBorder="1" applyAlignment="1" applyProtection="1">
      <alignment horizontal="left" vertical="top" wrapText="1"/>
      <protection/>
    </xf>
    <xf numFmtId="0" fontId="25" fillId="0" borderId="25" xfId="0" applyFont="1" applyBorder="1" applyAlignment="1" applyProtection="1">
      <alignment horizontal="left" vertical="top" wrapText="1"/>
      <protection/>
    </xf>
    <xf numFmtId="0" fontId="20" fillId="0" borderId="26" xfId="0" applyFont="1" applyBorder="1" applyAlignment="1" applyProtection="1">
      <alignment horizontal="left" vertical="center" wrapText="1"/>
      <protection/>
    </xf>
    <xf numFmtId="0" fontId="20" fillId="0" borderId="27" xfId="0" applyFont="1" applyBorder="1" applyAlignment="1" applyProtection="1">
      <alignment horizontal="left" vertical="center" wrapText="1"/>
      <protection/>
    </xf>
    <xf numFmtId="0" fontId="20" fillId="0" borderId="25" xfId="0" applyFont="1" applyBorder="1" applyAlignment="1" applyProtection="1">
      <alignment horizontal="left" vertical="center" wrapText="1"/>
      <protection/>
    </xf>
    <xf numFmtId="0" fontId="27" fillId="0" borderId="11" xfId="0" applyFont="1" applyBorder="1" applyAlignment="1">
      <alignment/>
    </xf>
    <xf numFmtId="0" fontId="2" fillId="0" borderId="13" xfId="0" applyFont="1" applyBorder="1" applyAlignment="1" applyProtection="1">
      <alignment horizontal="center" vertical="center" wrapText="1"/>
      <protection/>
    </xf>
    <xf numFmtId="0" fontId="2" fillId="0" borderId="37" xfId="0" applyFont="1" applyBorder="1" applyAlignment="1" applyProtection="1">
      <alignment horizontal="center" vertical="center" wrapText="1"/>
      <protection/>
    </xf>
    <xf numFmtId="0" fontId="2" fillId="0" borderId="38" xfId="0" applyFont="1" applyBorder="1" applyAlignment="1" applyProtection="1">
      <alignment horizontal="center" vertical="center" wrapText="1"/>
      <protection/>
    </xf>
    <xf numFmtId="0" fontId="23" fillId="0" borderId="27" xfId="0" applyFont="1" applyBorder="1" applyAlignment="1">
      <alignment horizontal="left" vertical="center" wrapText="1"/>
    </xf>
    <xf numFmtId="0" fontId="23" fillId="0" borderId="25" xfId="0" applyFont="1" applyBorder="1" applyAlignment="1">
      <alignment horizontal="left" vertical="center" wrapText="1"/>
    </xf>
    <xf numFmtId="0" fontId="30" fillId="0" borderId="14" xfId="0" applyFont="1" applyBorder="1" applyAlignment="1" applyProtection="1">
      <alignment horizontal="center" vertical="center" wrapText="1"/>
      <protection/>
    </xf>
    <xf numFmtId="0" fontId="30" fillId="0" borderId="46" xfId="0" applyFont="1" applyBorder="1" applyAlignment="1" applyProtection="1">
      <alignment horizontal="center" vertical="center" wrapText="1"/>
      <protection/>
    </xf>
    <xf numFmtId="0" fontId="25" fillId="0" borderId="16" xfId="0" applyFont="1" applyBorder="1" applyAlignment="1" applyProtection="1">
      <alignment horizontal="left" vertical="top" wrapText="1"/>
      <protection/>
    </xf>
    <xf numFmtId="0" fontId="25" fillId="0" borderId="0" xfId="0" applyFont="1" applyBorder="1" applyAlignment="1" applyProtection="1">
      <alignment horizontal="left" vertical="top" wrapText="1"/>
      <protection/>
    </xf>
    <xf numFmtId="0" fontId="25" fillId="0" borderId="21" xfId="0" applyFont="1" applyBorder="1" applyAlignment="1" applyProtection="1">
      <alignment horizontal="left" vertical="top" wrapText="1"/>
      <protection/>
    </xf>
    <xf numFmtId="2" fontId="20" fillId="0" borderId="11" xfId="0" applyNumberFormat="1" applyFont="1" applyBorder="1" applyAlignment="1" applyProtection="1">
      <alignment horizontal="left" vertical="top" wrapText="1"/>
      <protection/>
    </xf>
    <xf numFmtId="0" fontId="23" fillId="0" borderId="11" xfId="0" applyFont="1" applyBorder="1" applyAlignment="1">
      <alignment wrapText="1"/>
    </xf>
    <xf numFmtId="0" fontId="20" fillId="0" borderId="12" xfId="0" applyFont="1" applyBorder="1" applyAlignment="1" applyProtection="1">
      <alignment horizontal="left" vertical="top" wrapText="1"/>
      <protection/>
    </xf>
    <xf numFmtId="0" fontId="20" fillId="0" borderId="13" xfId="0" applyFont="1" applyBorder="1" applyAlignment="1" applyProtection="1">
      <alignment horizontal="left" vertical="top" wrapText="1"/>
      <protection/>
    </xf>
    <xf numFmtId="0" fontId="25" fillId="0" borderId="26" xfId="0" applyFont="1" applyBorder="1" applyAlignment="1" applyProtection="1">
      <alignment horizontal="left" vertical="top" wrapText="1"/>
      <protection/>
    </xf>
    <xf numFmtId="0" fontId="0" fillId="0" borderId="27" xfId="0" applyBorder="1" applyAlignment="1">
      <alignment horizontal="left" vertical="top" wrapText="1"/>
    </xf>
    <xf numFmtId="0" fontId="0" fillId="0" borderId="25" xfId="0" applyBorder="1" applyAlignment="1">
      <alignment horizontal="left" vertical="top" wrapText="1"/>
    </xf>
    <xf numFmtId="0" fontId="29" fillId="0" borderId="0" xfId="0" applyFont="1" applyBorder="1" applyAlignment="1" applyProtection="1">
      <alignment horizontal="left" vertical="top" wrapText="1"/>
      <protection/>
    </xf>
    <xf numFmtId="0" fontId="0" fillId="0" borderId="0" xfId="0" applyFont="1" applyAlignment="1">
      <alignment wrapText="1"/>
    </xf>
    <xf numFmtId="0" fontId="20" fillId="0" borderId="47" xfId="0" applyFont="1" applyBorder="1" applyAlignment="1" applyProtection="1">
      <alignment horizontal="left" vertical="top" wrapText="1"/>
      <protection/>
    </xf>
    <xf numFmtId="0" fontId="20" fillId="0" borderId="48" xfId="0" applyFont="1" applyBorder="1" applyAlignment="1" applyProtection="1">
      <alignment horizontal="left" vertical="top" wrapText="1"/>
      <protection/>
    </xf>
    <xf numFmtId="0" fontId="10" fillId="0" borderId="0" xfId="0" applyFont="1" applyBorder="1" applyAlignment="1" applyProtection="1">
      <alignment horizontal="left" vertical="top" wrapText="1"/>
      <protection/>
    </xf>
    <xf numFmtId="0" fontId="16" fillId="0" borderId="0" xfId="0" applyFont="1" applyAlignment="1">
      <alignment horizontal="left" wrapText="1"/>
    </xf>
    <xf numFmtId="0" fontId="18" fillId="0" borderId="12" xfId="0" applyFont="1" applyBorder="1" applyAlignment="1" applyProtection="1">
      <alignment horizontal="center" vertical="center" wrapText="1"/>
      <protection/>
    </xf>
    <xf numFmtId="0" fontId="25" fillId="0" borderId="14" xfId="0" applyFont="1" applyBorder="1" applyAlignment="1" applyProtection="1">
      <alignment horizontal="center" vertical="top" wrapText="1"/>
      <protection/>
    </xf>
    <xf numFmtId="0" fontId="25" fillId="0" borderId="46" xfId="0" applyFont="1" applyBorder="1" applyAlignment="1" applyProtection="1">
      <alignment horizontal="center" vertical="top" wrapText="1"/>
      <protection/>
    </xf>
    <xf numFmtId="0" fontId="25" fillId="0" borderId="49" xfId="0" applyFont="1" applyBorder="1" applyAlignment="1" applyProtection="1">
      <alignment horizontal="center" vertical="top" wrapText="1"/>
      <protection/>
    </xf>
    <xf numFmtId="0" fontId="20" fillId="0" borderId="19" xfId="0" applyFont="1" applyBorder="1" applyAlignment="1" applyProtection="1">
      <alignment horizontal="left" vertical="top" wrapText="1"/>
      <protection/>
    </xf>
    <xf numFmtId="0" fontId="20" fillId="0" borderId="14" xfId="0" applyFont="1" applyBorder="1" applyAlignment="1" applyProtection="1">
      <alignment horizontal="left" vertical="top" wrapText="1"/>
      <protection/>
    </xf>
    <xf numFmtId="0" fontId="23" fillId="0" borderId="11" xfId="0" applyFont="1" applyBorder="1" applyAlignment="1">
      <alignment horizontal="center" wrapText="1"/>
    </xf>
    <xf numFmtId="0" fontId="20" fillId="0" borderId="37" xfId="0" applyFont="1" applyBorder="1" applyAlignment="1" applyProtection="1">
      <alignment horizontal="left" vertical="top" wrapText="1"/>
      <protection/>
    </xf>
    <xf numFmtId="0" fontId="30" fillId="0" borderId="22" xfId="0" applyFont="1" applyBorder="1" applyAlignment="1" applyProtection="1">
      <alignment horizontal="center" wrapText="1"/>
      <protection/>
    </xf>
    <xf numFmtId="0" fontId="11" fillId="0" borderId="46" xfId="0" applyFont="1" applyBorder="1" applyAlignment="1" applyProtection="1">
      <alignment horizontal="center" vertical="top" wrapText="1"/>
      <protection/>
    </xf>
    <xf numFmtId="0" fontId="4" fillId="0" borderId="0" xfId="0" applyFont="1" applyBorder="1" applyAlignment="1" applyProtection="1">
      <alignment horizontal="left" vertical="top" wrapText="1"/>
      <protection/>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 2"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DF24"/>
  <sheetViews>
    <sheetView zoomScalePageLayoutView="0" workbookViewId="0" topLeftCell="B1">
      <selection activeCell="B1" sqref="B1:M24"/>
    </sheetView>
  </sheetViews>
  <sheetFormatPr defaultColWidth="9.140625" defaultRowHeight="12.75"/>
  <cols>
    <col min="1" max="1" width="8.8515625" style="0" hidden="1" customWidth="1"/>
    <col min="2" max="2" width="9.28125" style="0" customWidth="1"/>
    <col min="3" max="3" width="38.7109375" style="0" customWidth="1"/>
    <col min="4" max="4" width="11.421875" style="0" customWidth="1"/>
    <col min="5" max="6" width="11.57421875" style="0" customWidth="1"/>
    <col min="7" max="7" width="14.57421875" style="0" customWidth="1"/>
    <col min="8" max="8" width="10.8515625" style="0" customWidth="1"/>
    <col min="9" max="9" width="12.421875" style="0" customWidth="1"/>
    <col min="10" max="10" width="9.8515625" style="0" customWidth="1"/>
    <col min="11" max="11" width="11.140625" style="0" customWidth="1"/>
    <col min="12" max="12" width="10.00390625" style="0" customWidth="1"/>
    <col min="13" max="14" width="15.140625" style="0" customWidth="1"/>
    <col min="15" max="16" width="8.8515625" style="0" hidden="1" customWidth="1"/>
  </cols>
  <sheetData>
    <row r="1" spans="1:15" ht="9" customHeight="1">
      <c r="A1" s="1"/>
      <c r="B1" s="1"/>
      <c r="C1" s="1"/>
      <c r="D1" s="1"/>
      <c r="E1" s="1"/>
      <c r="F1" s="1"/>
      <c r="G1" s="1"/>
      <c r="H1" s="1"/>
      <c r="J1" s="8"/>
      <c r="K1" s="8" t="s">
        <v>7</v>
      </c>
      <c r="O1" s="1"/>
    </row>
    <row r="2" spans="1:15" ht="42" customHeight="1">
      <c r="A2" s="1"/>
      <c r="B2" s="1"/>
      <c r="C2" s="1"/>
      <c r="D2" s="1"/>
      <c r="E2" s="1"/>
      <c r="F2" s="1"/>
      <c r="G2" s="1"/>
      <c r="H2" s="1"/>
      <c r="J2" s="9"/>
      <c r="K2" s="42" t="s">
        <v>8</v>
      </c>
      <c r="O2" s="1"/>
    </row>
    <row r="3" spans="1:15" ht="18" customHeight="1">
      <c r="A3" s="1"/>
      <c r="B3" s="161" t="s">
        <v>6</v>
      </c>
      <c r="C3" s="162"/>
      <c r="D3" s="162"/>
      <c r="E3" s="162"/>
      <c r="F3" s="162"/>
      <c r="G3" s="162"/>
      <c r="H3" s="162"/>
      <c r="I3" s="162"/>
      <c r="J3" s="162"/>
      <c r="K3" s="162"/>
      <c r="L3" s="162"/>
      <c r="M3" s="6"/>
      <c r="N3" s="6"/>
      <c r="O3" s="1"/>
    </row>
    <row r="4" spans="1:15" ht="18" customHeight="1">
      <c r="A4" s="1"/>
      <c r="B4" s="163" t="s">
        <v>163</v>
      </c>
      <c r="C4" s="164"/>
      <c r="D4" s="164"/>
      <c r="E4" s="164"/>
      <c r="F4" s="164"/>
      <c r="G4" s="164"/>
      <c r="H4" s="164"/>
      <c r="I4" s="164"/>
      <c r="J4" s="164"/>
      <c r="K4" s="164"/>
      <c r="L4" s="164"/>
      <c r="M4" s="2"/>
      <c r="N4" s="1"/>
      <c r="O4" s="1"/>
    </row>
    <row r="5" spans="1:15" ht="15" customHeight="1">
      <c r="A5" s="1"/>
      <c r="B5" s="65"/>
      <c r="C5" s="63" t="s">
        <v>9</v>
      </c>
      <c r="D5" s="91" t="s">
        <v>118</v>
      </c>
      <c r="E5" s="11"/>
      <c r="F5" s="171" t="s">
        <v>123</v>
      </c>
      <c r="G5" s="172"/>
      <c r="H5" s="172"/>
      <c r="I5" s="172"/>
      <c r="J5" s="172"/>
      <c r="K5" s="172"/>
      <c r="L5" s="172"/>
      <c r="M5" s="63"/>
      <c r="N5" s="2"/>
      <c r="O5" s="1"/>
    </row>
    <row r="6" spans="1:15" ht="16.5" customHeight="1">
      <c r="A6" s="1"/>
      <c r="B6" s="65"/>
      <c r="C6" s="65"/>
      <c r="D6" s="66" t="s">
        <v>15</v>
      </c>
      <c r="E6" s="11"/>
      <c r="F6" s="173" t="s">
        <v>10</v>
      </c>
      <c r="G6" s="174"/>
      <c r="H6" s="174"/>
      <c r="I6" s="174"/>
      <c r="J6" s="174"/>
      <c r="K6" s="174"/>
      <c r="L6" s="174"/>
      <c r="M6" s="174"/>
      <c r="N6" s="1"/>
      <c r="O6" s="1"/>
    </row>
    <row r="7" spans="1:15" ht="18" customHeight="1">
      <c r="A7" s="1"/>
      <c r="B7" s="65"/>
      <c r="C7" s="63" t="s">
        <v>11</v>
      </c>
      <c r="D7" s="91" t="s">
        <v>119</v>
      </c>
      <c r="E7" s="11"/>
      <c r="F7" s="171" t="s">
        <v>123</v>
      </c>
      <c r="G7" s="172"/>
      <c r="H7" s="172"/>
      <c r="I7" s="172"/>
      <c r="J7" s="172"/>
      <c r="K7" s="172"/>
      <c r="L7" s="172"/>
      <c r="M7" s="63"/>
      <c r="N7" s="2"/>
      <c r="O7" s="1"/>
    </row>
    <row r="8" spans="1:15" ht="12" customHeight="1">
      <c r="A8" s="1"/>
      <c r="B8" s="65"/>
      <c r="C8" s="65"/>
      <c r="D8" s="66" t="s">
        <v>15</v>
      </c>
      <c r="E8" s="11"/>
      <c r="F8" s="173" t="s">
        <v>12</v>
      </c>
      <c r="G8" s="174"/>
      <c r="H8" s="174"/>
      <c r="I8" s="174"/>
      <c r="J8" s="174"/>
      <c r="K8" s="174"/>
      <c r="L8" s="174"/>
      <c r="M8" s="67"/>
      <c r="N8" s="1"/>
      <c r="O8" s="1"/>
    </row>
    <row r="9" spans="1:15" ht="12.75">
      <c r="A9" s="1"/>
      <c r="B9" s="65"/>
      <c r="C9" s="68" t="s">
        <v>13</v>
      </c>
      <c r="D9" s="167" t="s">
        <v>138</v>
      </c>
      <c r="E9" s="167" t="s">
        <v>126</v>
      </c>
      <c r="F9" s="175" t="s">
        <v>139</v>
      </c>
      <c r="G9" s="176"/>
      <c r="H9" s="176"/>
      <c r="I9" s="176"/>
      <c r="J9" s="176"/>
      <c r="K9" s="176"/>
      <c r="L9" s="176"/>
      <c r="M9" s="11"/>
      <c r="N9" s="1"/>
      <c r="O9" s="1"/>
    </row>
    <row r="10" spans="1:15" ht="18" customHeight="1">
      <c r="A10" s="1"/>
      <c r="B10" s="65"/>
      <c r="C10" s="65"/>
      <c r="D10" s="167"/>
      <c r="E10" s="167"/>
      <c r="F10" s="172"/>
      <c r="G10" s="172"/>
      <c r="H10" s="172"/>
      <c r="I10" s="172"/>
      <c r="J10" s="172"/>
      <c r="K10" s="172"/>
      <c r="L10" s="172"/>
      <c r="M10" s="11"/>
      <c r="N10" s="1"/>
      <c r="O10" s="1"/>
    </row>
    <row r="11" spans="1:15" ht="18" customHeight="1">
      <c r="A11" s="1"/>
      <c r="B11" s="65"/>
      <c r="C11" s="65"/>
      <c r="D11" s="66" t="s">
        <v>15</v>
      </c>
      <c r="E11" s="66" t="s">
        <v>110</v>
      </c>
      <c r="F11" s="173" t="s">
        <v>14</v>
      </c>
      <c r="G11" s="174"/>
      <c r="H11" s="174"/>
      <c r="I11" s="174"/>
      <c r="J11" s="174"/>
      <c r="K11" s="174"/>
      <c r="L11" s="174"/>
      <c r="M11" s="67"/>
      <c r="N11" s="1"/>
      <c r="O11" s="1"/>
    </row>
    <row r="12" spans="1:15" ht="18" customHeight="1">
      <c r="A12" s="1"/>
      <c r="B12" s="65"/>
      <c r="C12" s="65" t="s">
        <v>16</v>
      </c>
      <c r="D12" s="168" t="s">
        <v>17</v>
      </c>
      <c r="E12" s="169"/>
      <c r="F12" s="169"/>
      <c r="G12" s="169"/>
      <c r="H12" s="169"/>
      <c r="I12" s="169"/>
      <c r="J12" s="169"/>
      <c r="K12" s="169"/>
      <c r="L12" s="67"/>
      <c r="M12" s="67"/>
      <c r="N12" s="1"/>
      <c r="O12" s="1"/>
    </row>
    <row r="13" spans="1:110" ht="19.5" customHeight="1">
      <c r="A13" s="1"/>
      <c r="B13" s="67"/>
      <c r="C13" s="166" t="s">
        <v>140</v>
      </c>
      <c r="D13" s="166"/>
      <c r="E13" s="166"/>
      <c r="F13" s="166"/>
      <c r="G13" s="166"/>
      <c r="H13" s="166"/>
      <c r="I13" s="166"/>
      <c r="J13" s="166"/>
      <c r="K13" s="166"/>
      <c r="L13" s="166"/>
      <c r="M13" s="69"/>
      <c r="N13" s="10"/>
      <c r="O13" s="10"/>
      <c r="P13" s="10"/>
      <c r="Q13" s="10"/>
      <c r="R13" s="10"/>
      <c r="S13" s="10"/>
      <c r="T13" s="10"/>
      <c r="U13" s="10"/>
      <c r="V13" s="10"/>
      <c r="W13" s="10"/>
      <c r="X13" s="10"/>
      <c r="Y13" s="10"/>
      <c r="Z13" s="10"/>
      <c r="AA13" s="10"/>
      <c r="AB13" s="10"/>
      <c r="AC13" s="10"/>
      <c r="AD13" s="10"/>
      <c r="AE13" s="10"/>
      <c r="AF13" s="10"/>
      <c r="AG13" s="10"/>
      <c r="AH13" s="10"/>
      <c r="AI13" s="10"/>
      <c r="AJ13" s="10"/>
      <c r="AK13" s="10"/>
      <c r="AL13" s="10"/>
      <c r="AM13" s="10"/>
      <c r="AN13" s="10"/>
      <c r="AO13" s="10"/>
      <c r="AP13" s="10"/>
      <c r="AQ13" s="10"/>
      <c r="AR13" s="10"/>
      <c r="AS13" s="10"/>
      <c r="AT13" s="10"/>
      <c r="AU13" s="10"/>
      <c r="AV13" s="10"/>
      <c r="AW13" s="10"/>
      <c r="AX13" s="10"/>
      <c r="AY13" s="10"/>
      <c r="AZ13" s="10"/>
      <c r="BA13" s="10"/>
      <c r="BB13" s="10"/>
      <c r="BC13" s="10"/>
      <c r="BD13" s="10"/>
      <c r="BE13" s="10"/>
      <c r="BF13" s="10"/>
      <c r="BG13" s="10"/>
      <c r="BH13" s="10"/>
      <c r="BI13" s="10"/>
      <c r="BJ13" s="10"/>
      <c r="BK13" s="10"/>
      <c r="BL13" s="10"/>
      <c r="BM13" s="10"/>
      <c r="BN13" s="10"/>
      <c r="BO13" s="10"/>
      <c r="BP13" s="10"/>
      <c r="BQ13" s="10"/>
      <c r="BR13" s="10"/>
      <c r="BS13" s="10"/>
      <c r="BT13" s="10"/>
      <c r="BU13" s="10"/>
      <c r="BV13" s="10"/>
      <c r="BW13" s="10"/>
      <c r="BX13" s="10"/>
      <c r="BY13" s="10"/>
      <c r="BZ13" s="10"/>
      <c r="CA13" s="10"/>
      <c r="CB13" s="10"/>
      <c r="CC13" s="10"/>
      <c r="CD13" s="10"/>
      <c r="CE13" s="10"/>
      <c r="CF13" s="10"/>
      <c r="CG13" s="10"/>
      <c r="CH13" s="10"/>
      <c r="CI13" s="10"/>
      <c r="CJ13" s="10"/>
      <c r="CK13" s="10"/>
      <c r="CL13" s="10"/>
      <c r="CM13" s="10"/>
      <c r="CN13" s="10"/>
      <c r="CO13" s="10"/>
      <c r="CP13" s="10"/>
      <c r="CQ13" s="10"/>
      <c r="CR13" s="10"/>
      <c r="CS13" s="10"/>
      <c r="CT13" s="10"/>
      <c r="CU13" s="10"/>
      <c r="CV13" s="10"/>
      <c r="CW13" s="10"/>
      <c r="CX13" s="10"/>
      <c r="CY13" s="10"/>
      <c r="CZ13" s="10"/>
      <c r="DA13" s="10"/>
      <c r="DB13" s="10"/>
      <c r="DC13" s="10"/>
      <c r="DD13" s="10"/>
      <c r="DE13" s="10"/>
      <c r="DF13" s="10"/>
    </row>
    <row r="14" spans="1:110" ht="27.75" customHeight="1">
      <c r="A14" s="1"/>
      <c r="B14" s="67"/>
      <c r="C14" s="69" t="s">
        <v>18</v>
      </c>
      <c r="D14" s="166" t="s">
        <v>19</v>
      </c>
      <c r="E14" s="166"/>
      <c r="F14" s="166"/>
      <c r="G14" s="166"/>
      <c r="H14" s="166"/>
      <c r="I14" s="166"/>
      <c r="J14" s="166"/>
      <c r="K14" s="166"/>
      <c r="L14" s="166"/>
      <c r="M14" s="166"/>
      <c r="N14" s="10"/>
      <c r="O14" s="10"/>
      <c r="P14" s="10"/>
      <c r="Q14" s="10"/>
      <c r="R14" s="10"/>
      <c r="S14" s="10"/>
      <c r="T14" s="10"/>
      <c r="U14" s="10"/>
      <c r="V14" s="10"/>
      <c r="W14" s="10"/>
      <c r="X14" s="10"/>
      <c r="Y14" s="10"/>
      <c r="Z14" s="10"/>
      <c r="AA14" s="10"/>
      <c r="AB14" s="10"/>
      <c r="AC14" s="10"/>
      <c r="AD14" s="10"/>
      <c r="AE14" s="10"/>
      <c r="AF14" s="10"/>
      <c r="AG14" s="10"/>
      <c r="AH14" s="10"/>
      <c r="AI14" s="10"/>
      <c r="AJ14" s="10"/>
      <c r="AK14" s="10"/>
      <c r="AL14" s="10"/>
      <c r="AM14" s="10"/>
      <c r="AN14" s="10"/>
      <c r="AO14" s="10"/>
      <c r="AP14" s="10"/>
      <c r="AQ14" s="10"/>
      <c r="AR14" s="10"/>
      <c r="AS14" s="10"/>
      <c r="AT14" s="10"/>
      <c r="AU14" s="10"/>
      <c r="AV14" s="10"/>
      <c r="AW14" s="10"/>
      <c r="AX14" s="10"/>
      <c r="AY14" s="10"/>
      <c r="AZ14" s="10"/>
      <c r="BA14" s="10"/>
      <c r="BB14" s="10"/>
      <c r="BC14" s="10"/>
      <c r="BD14" s="10"/>
      <c r="BE14" s="10"/>
      <c r="BF14" s="10"/>
      <c r="BG14" s="10"/>
      <c r="BH14" s="10"/>
      <c r="BI14" s="10"/>
      <c r="BJ14" s="10"/>
      <c r="BK14" s="10"/>
      <c r="BL14" s="10"/>
      <c r="BM14" s="10"/>
      <c r="BN14" s="10"/>
      <c r="BO14" s="10"/>
      <c r="BP14" s="10"/>
      <c r="BQ14" s="10"/>
      <c r="BR14" s="10"/>
      <c r="BS14" s="10"/>
      <c r="BT14" s="10"/>
      <c r="BU14" s="10"/>
      <c r="BV14" s="10"/>
      <c r="BW14" s="10"/>
      <c r="BX14" s="10"/>
      <c r="BY14" s="10"/>
      <c r="BZ14" s="10"/>
      <c r="CA14" s="10"/>
      <c r="CB14" s="10"/>
      <c r="CC14" s="10"/>
      <c r="CD14" s="10"/>
      <c r="CE14" s="10"/>
      <c r="CF14" s="10"/>
      <c r="CG14" s="10"/>
      <c r="CH14" s="10"/>
      <c r="CI14" s="10"/>
      <c r="CJ14" s="10"/>
      <c r="CK14" s="10"/>
      <c r="CL14" s="10"/>
      <c r="CM14" s="10"/>
      <c r="CN14" s="10"/>
      <c r="CO14" s="10"/>
      <c r="CP14" s="10"/>
      <c r="CQ14" s="10"/>
      <c r="CR14" s="10"/>
      <c r="CS14" s="10"/>
      <c r="CT14" s="10"/>
      <c r="CU14" s="10"/>
      <c r="CV14" s="10"/>
      <c r="CW14" s="10"/>
      <c r="CX14" s="10"/>
      <c r="CY14" s="10"/>
      <c r="CZ14" s="10"/>
      <c r="DA14" s="10"/>
      <c r="DB14" s="10"/>
      <c r="DC14" s="10"/>
      <c r="DD14" s="10"/>
      <c r="DE14" s="10"/>
      <c r="DF14" s="10"/>
    </row>
    <row r="15" spans="1:15" ht="13.5" customHeight="1">
      <c r="A15" s="1"/>
      <c r="B15" s="65"/>
      <c r="C15" s="65" t="s">
        <v>20</v>
      </c>
      <c r="D15" s="11" t="s">
        <v>21</v>
      </c>
      <c r="E15" s="67"/>
      <c r="F15" s="67"/>
      <c r="G15" s="67"/>
      <c r="H15" s="67"/>
      <c r="I15" s="67"/>
      <c r="J15" s="67"/>
      <c r="K15" s="67"/>
      <c r="L15" s="67"/>
      <c r="M15" s="65"/>
      <c r="N15" s="1"/>
      <c r="O15" s="1"/>
    </row>
    <row r="16" spans="1:15" ht="13.5" customHeight="1">
      <c r="A16" s="1"/>
      <c r="B16" s="1"/>
      <c r="C16" s="1"/>
      <c r="D16" s="1"/>
      <c r="E16" s="1"/>
      <c r="F16" s="1"/>
      <c r="G16" s="1"/>
      <c r="H16" s="1"/>
      <c r="I16" s="1"/>
      <c r="J16" s="1"/>
      <c r="K16" s="1"/>
      <c r="L16" s="70" t="s">
        <v>5</v>
      </c>
      <c r="M16" s="1"/>
      <c r="N16" s="1"/>
      <c r="O16" s="1"/>
    </row>
    <row r="17" spans="1:15" ht="13.5" customHeight="1">
      <c r="A17" s="1"/>
      <c r="B17" s="165" t="s">
        <v>22</v>
      </c>
      <c r="C17" s="165" t="s">
        <v>23</v>
      </c>
      <c r="D17" s="170" t="s">
        <v>24</v>
      </c>
      <c r="E17" s="170"/>
      <c r="F17" s="170"/>
      <c r="G17" s="170" t="s">
        <v>25</v>
      </c>
      <c r="H17" s="170"/>
      <c r="I17" s="170"/>
      <c r="J17" s="170" t="s">
        <v>26</v>
      </c>
      <c r="K17" s="170"/>
      <c r="L17" s="170"/>
      <c r="M17" s="1"/>
      <c r="O17" s="1"/>
    </row>
    <row r="18" spans="1:15" ht="31.5" customHeight="1">
      <c r="A18" s="1"/>
      <c r="B18" s="165"/>
      <c r="C18" s="165"/>
      <c r="D18" s="5" t="s">
        <v>2</v>
      </c>
      <c r="E18" s="5" t="s">
        <v>3</v>
      </c>
      <c r="F18" s="5" t="s">
        <v>4</v>
      </c>
      <c r="G18" s="5" t="s">
        <v>2</v>
      </c>
      <c r="H18" s="5" t="s">
        <v>3</v>
      </c>
      <c r="I18" s="5" t="s">
        <v>4</v>
      </c>
      <c r="J18" s="5" t="s">
        <v>2</v>
      </c>
      <c r="K18" s="5" t="s">
        <v>3</v>
      </c>
      <c r="L18" s="5" t="s">
        <v>4</v>
      </c>
      <c r="O18" s="1"/>
    </row>
    <row r="19" spans="1:15" ht="13.5" customHeight="1">
      <c r="A19" s="1"/>
      <c r="B19" s="88">
        <v>1</v>
      </c>
      <c r="C19" s="88">
        <v>2</v>
      </c>
      <c r="D19" s="88">
        <v>3</v>
      </c>
      <c r="E19" s="88">
        <v>4</v>
      </c>
      <c r="F19" s="88">
        <v>5</v>
      </c>
      <c r="G19" s="88">
        <v>6</v>
      </c>
      <c r="H19" s="88">
        <v>7</v>
      </c>
      <c r="I19" s="88">
        <v>8</v>
      </c>
      <c r="J19" s="88">
        <v>9</v>
      </c>
      <c r="K19" s="88">
        <v>10</v>
      </c>
      <c r="L19" s="88">
        <v>11</v>
      </c>
      <c r="O19" s="1"/>
    </row>
    <row r="20" spans="1:15" ht="30" customHeight="1">
      <c r="A20" s="1"/>
      <c r="B20" s="12" t="s">
        <v>9</v>
      </c>
      <c r="C20" s="86" t="s">
        <v>27</v>
      </c>
      <c r="D20" s="15">
        <f>D22+D23</f>
        <v>3876.792</v>
      </c>
      <c r="E20" s="15">
        <f>E23</f>
        <v>99.22798</v>
      </c>
      <c r="F20" s="15">
        <f>SUM(D20:E20)</f>
        <v>3976.01998</v>
      </c>
      <c r="G20" s="15">
        <f>G22+G23</f>
        <v>3850.53252</v>
      </c>
      <c r="H20" s="15">
        <f>H23</f>
        <v>99.22798</v>
      </c>
      <c r="I20" s="15">
        <f>SUM(G20:H20)</f>
        <v>3949.7605000000003</v>
      </c>
      <c r="J20" s="15">
        <f>SUM(G20)-D20</f>
        <v>-26.259479999999712</v>
      </c>
      <c r="K20" s="15">
        <f>SUM(H20)-E20</f>
        <v>0</v>
      </c>
      <c r="L20" s="15">
        <f>SUM(J20:K20)</f>
        <v>-26.259479999999712</v>
      </c>
      <c r="O20" s="1"/>
    </row>
    <row r="21" spans="1:15" ht="18" customHeight="1">
      <c r="A21" s="1"/>
      <c r="B21" s="12"/>
      <c r="C21" s="13" t="s">
        <v>28</v>
      </c>
      <c r="D21" s="13"/>
      <c r="E21" s="13"/>
      <c r="F21" s="13"/>
      <c r="G21" s="13"/>
      <c r="H21" s="13"/>
      <c r="I21" s="13"/>
      <c r="J21" s="13"/>
      <c r="K21" s="13"/>
      <c r="L21" s="13"/>
      <c r="O21" s="1"/>
    </row>
    <row r="22" spans="1:17" ht="68.25" customHeight="1">
      <c r="A22" s="1"/>
      <c r="B22" s="14"/>
      <c r="C22" s="87" t="s">
        <v>127</v>
      </c>
      <c r="D22" s="15">
        <v>3876.792</v>
      </c>
      <c r="E22" s="15">
        <f>E20</f>
        <v>99.22798</v>
      </c>
      <c r="F22" s="15">
        <f>SUM(D22:E22)</f>
        <v>3976.01998</v>
      </c>
      <c r="G22" s="15">
        <v>3850.53252</v>
      </c>
      <c r="H22" s="15">
        <f>H20</f>
        <v>99.22798</v>
      </c>
      <c r="I22" s="15">
        <f>SUM(G22:H22)</f>
        <v>3949.7605000000003</v>
      </c>
      <c r="J22" s="15">
        <f>SUM(G22)-D22</f>
        <v>-26.259479999999712</v>
      </c>
      <c r="K22" s="15">
        <f>SUM(H22)-E22</f>
        <v>0</v>
      </c>
      <c r="L22" s="15">
        <f>SUM(J22:K22)</f>
        <v>-26.259479999999712</v>
      </c>
      <c r="O22" s="1"/>
      <c r="Q22">
        <f>G20/D20</f>
        <v>0.9932264924195057</v>
      </c>
    </row>
    <row r="23" spans="1:15" ht="49.5" customHeight="1">
      <c r="A23" s="1"/>
      <c r="B23" s="14"/>
      <c r="C23" s="87" t="s">
        <v>164</v>
      </c>
      <c r="D23" s="15"/>
      <c r="E23" s="15">
        <v>99.22798</v>
      </c>
      <c r="F23" s="15">
        <f>E23</f>
        <v>99.22798</v>
      </c>
      <c r="G23" s="15"/>
      <c r="H23" s="15">
        <f>E23</f>
        <v>99.22798</v>
      </c>
      <c r="I23" s="15">
        <f>H23</f>
        <v>99.22798</v>
      </c>
      <c r="J23" s="15"/>
      <c r="K23" s="15">
        <v>0</v>
      </c>
      <c r="L23" s="15">
        <v>0</v>
      </c>
      <c r="O23" s="1"/>
    </row>
    <row r="24" spans="1:15" ht="66.75" customHeight="1">
      <c r="A24" s="1"/>
      <c r="B24" s="177" t="s">
        <v>165</v>
      </c>
      <c r="C24" s="178"/>
      <c r="D24" s="178"/>
      <c r="E24" s="178"/>
      <c r="F24" s="178"/>
      <c r="G24" s="178"/>
      <c r="H24" s="178"/>
      <c r="I24" s="178"/>
      <c r="J24" s="178"/>
      <c r="K24" s="178"/>
      <c r="L24" s="179"/>
      <c r="O24" s="1"/>
    </row>
  </sheetData>
  <sheetProtection/>
  <mergeCells count="19">
    <mergeCell ref="F7:L7"/>
    <mergeCell ref="F8:L8"/>
    <mergeCell ref="F9:L10"/>
    <mergeCell ref="F11:L11"/>
    <mergeCell ref="D9:D10"/>
    <mergeCell ref="B24:L24"/>
    <mergeCell ref="J17:L17"/>
    <mergeCell ref="C17:C18"/>
    <mergeCell ref="G17:I17"/>
    <mergeCell ref="B3:L3"/>
    <mergeCell ref="B4:L4"/>
    <mergeCell ref="B17:B18"/>
    <mergeCell ref="C13:L13"/>
    <mergeCell ref="E9:E10"/>
    <mergeCell ref="D12:K12"/>
    <mergeCell ref="D14:M14"/>
    <mergeCell ref="D17:F17"/>
    <mergeCell ref="F5:L5"/>
    <mergeCell ref="F6:M6"/>
  </mergeCells>
  <printOptions/>
  <pageMargins left="0.2755905511811024" right="0.2755905511811024" top="0.4724409448818898" bottom="0.4724409448818898" header="0.5118110236220472" footer="0.5118110236220472"/>
  <pageSetup fitToHeight="2" fitToWidth="1" horizontalDpi="300" verticalDpi="300" orientation="landscape" paperSize="9" scale="76" r:id="rId1"/>
</worksheet>
</file>

<file path=xl/worksheets/sheet2.xml><?xml version="1.0" encoding="utf-8"?>
<worksheet xmlns="http://schemas.openxmlformats.org/spreadsheetml/2006/main" xmlns:r="http://schemas.openxmlformats.org/officeDocument/2006/relationships">
  <dimension ref="A2:E23"/>
  <sheetViews>
    <sheetView zoomScalePageLayoutView="0" workbookViewId="0" topLeftCell="A1">
      <selection activeCell="F25" sqref="A1:F25"/>
    </sheetView>
  </sheetViews>
  <sheetFormatPr defaultColWidth="9.140625" defaultRowHeight="12.75"/>
  <cols>
    <col min="1" max="1" width="9.140625" style="80" customWidth="1"/>
    <col min="2" max="2" width="28.57421875" style="80" customWidth="1"/>
    <col min="3" max="3" width="16.7109375" style="80" customWidth="1"/>
    <col min="4" max="4" width="15.421875" style="80" customWidth="1"/>
    <col min="5" max="5" width="16.7109375" style="80" customWidth="1"/>
    <col min="6" max="16384" width="9.140625" style="80" customWidth="1"/>
  </cols>
  <sheetData>
    <row r="2" spans="1:5" ht="12.75">
      <c r="A2" s="77" t="s">
        <v>112</v>
      </c>
      <c r="B2" s="78" t="s">
        <v>31</v>
      </c>
      <c r="C2" s="79"/>
      <c r="D2" s="79"/>
      <c r="E2" s="79"/>
    </row>
    <row r="4" ht="12.75">
      <c r="E4" s="81" t="s">
        <v>5</v>
      </c>
    </row>
    <row r="5" spans="1:5" ht="12.75" customHeight="1">
      <c r="A5" s="186" t="s">
        <v>22</v>
      </c>
      <c r="B5" s="186" t="s">
        <v>23</v>
      </c>
      <c r="C5" s="187" t="s">
        <v>24</v>
      </c>
      <c r="D5" s="187" t="s">
        <v>25</v>
      </c>
      <c r="E5" s="187" t="s">
        <v>26</v>
      </c>
    </row>
    <row r="6" spans="1:5" ht="12.75">
      <c r="A6" s="186"/>
      <c r="B6" s="186"/>
      <c r="C6" s="188"/>
      <c r="D6" s="188"/>
      <c r="E6" s="188"/>
    </row>
    <row r="7" spans="1:5" ht="12.75">
      <c r="A7" s="82" t="s">
        <v>9</v>
      </c>
      <c r="B7" s="82" t="s">
        <v>32</v>
      </c>
      <c r="C7" s="83">
        <v>0</v>
      </c>
      <c r="D7" s="83"/>
      <c r="E7" s="83"/>
    </row>
    <row r="8" spans="1:5" ht="12.75">
      <c r="A8" s="83"/>
      <c r="B8" s="82" t="s">
        <v>33</v>
      </c>
      <c r="C8" s="83"/>
      <c r="D8" s="83"/>
      <c r="E8" s="83"/>
    </row>
    <row r="9" spans="1:5" ht="12.75">
      <c r="A9" s="82" t="s">
        <v>29</v>
      </c>
      <c r="B9" s="82" t="s">
        <v>34</v>
      </c>
      <c r="C9" s="83">
        <v>0</v>
      </c>
      <c r="D9" s="83"/>
      <c r="E9" s="83"/>
    </row>
    <row r="10" spans="1:5" ht="12.75">
      <c r="A10" s="82" t="s">
        <v>30</v>
      </c>
      <c r="B10" s="82" t="s">
        <v>35</v>
      </c>
      <c r="C10" s="83">
        <v>0</v>
      </c>
      <c r="D10" s="83"/>
      <c r="E10" s="83"/>
    </row>
    <row r="11" spans="1:5" ht="29.25" customHeight="1">
      <c r="A11" s="183" t="s">
        <v>113</v>
      </c>
      <c r="B11" s="184"/>
      <c r="C11" s="184"/>
      <c r="D11" s="184"/>
      <c r="E11" s="185"/>
    </row>
    <row r="12" spans="1:5" ht="12.75">
      <c r="A12" s="82" t="s">
        <v>11</v>
      </c>
      <c r="B12" s="82" t="s">
        <v>36</v>
      </c>
      <c r="C12" s="83">
        <f>C14</f>
        <v>0</v>
      </c>
      <c r="D12" s="83">
        <f>D14</f>
        <v>0</v>
      </c>
      <c r="E12" s="83">
        <f>SUM(D12)-C12</f>
        <v>0</v>
      </c>
    </row>
    <row r="13" spans="1:5" ht="12.75">
      <c r="A13" s="83"/>
      <c r="B13" s="82" t="s">
        <v>33</v>
      </c>
      <c r="C13" s="83"/>
      <c r="D13" s="83"/>
      <c r="E13" s="83">
        <f>SUM(D13)-C13</f>
        <v>0</v>
      </c>
    </row>
    <row r="14" spans="1:5" ht="12.75">
      <c r="A14" s="84" t="s">
        <v>43</v>
      </c>
      <c r="B14" s="82" t="s">
        <v>48</v>
      </c>
      <c r="C14" s="83">
        <v>0</v>
      </c>
      <c r="D14" s="83">
        <v>0</v>
      </c>
      <c r="E14" s="83">
        <f>SUM(D14)-C14</f>
        <v>0</v>
      </c>
    </row>
    <row r="15" spans="1:5" ht="12.75">
      <c r="A15" s="84" t="s">
        <v>42</v>
      </c>
      <c r="B15" s="82" t="s">
        <v>37</v>
      </c>
      <c r="C15" s="83">
        <v>0</v>
      </c>
      <c r="D15" s="83">
        <v>0</v>
      </c>
      <c r="E15" s="83">
        <f>SUM(D15)-C15</f>
        <v>0</v>
      </c>
    </row>
    <row r="16" spans="1:5" ht="12.75">
      <c r="A16" s="84" t="s">
        <v>41</v>
      </c>
      <c r="B16" s="82" t="s">
        <v>38</v>
      </c>
      <c r="C16" s="83">
        <v>0</v>
      </c>
      <c r="D16" s="83">
        <v>0</v>
      </c>
      <c r="E16" s="83">
        <f>SUM(D16)-C16</f>
        <v>0</v>
      </c>
    </row>
    <row r="17" spans="1:5" ht="12.75">
      <c r="A17" s="82" t="s">
        <v>40</v>
      </c>
      <c r="B17" s="82" t="s">
        <v>39</v>
      </c>
      <c r="C17" s="135" t="s">
        <v>166</v>
      </c>
      <c r="D17" s="135" t="str">
        <f>C17</f>
        <v>99,227,98</v>
      </c>
      <c r="E17" s="83">
        <v>0</v>
      </c>
    </row>
    <row r="18" spans="1:5" ht="24.75" customHeight="1">
      <c r="A18" s="180" t="s">
        <v>120</v>
      </c>
      <c r="B18" s="181"/>
      <c r="C18" s="181"/>
      <c r="D18" s="181"/>
      <c r="E18" s="182"/>
    </row>
    <row r="19" spans="1:5" ht="12.75">
      <c r="A19" s="82" t="s">
        <v>13</v>
      </c>
      <c r="B19" s="82" t="s">
        <v>44</v>
      </c>
      <c r="C19" s="83">
        <v>0</v>
      </c>
      <c r="D19" s="83"/>
      <c r="E19" s="83"/>
    </row>
    <row r="20" spans="1:5" ht="12.75">
      <c r="A20" s="83"/>
      <c r="B20" s="82" t="s">
        <v>33</v>
      </c>
      <c r="C20" s="83"/>
      <c r="D20" s="83"/>
      <c r="E20" s="83"/>
    </row>
    <row r="21" spans="1:5" ht="12.75">
      <c r="A21" s="84" t="s">
        <v>46</v>
      </c>
      <c r="B21" s="82" t="s">
        <v>34</v>
      </c>
      <c r="C21" s="85">
        <v>0</v>
      </c>
      <c r="D21" s="83"/>
      <c r="E21" s="83"/>
    </row>
    <row r="22" spans="1:5" ht="12.75">
      <c r="A22" s="82" t="s">
        <v>47</v>
      </c>
      <c r="B22" s="82" t="s">
        <v>45</v>
      </c>
      <c r="C22" s="83">
        <v>0</v>
      </c>
      <c r="D22" s="83"/>
      <c r="E22" s="83"/>
    </row>
    <row r="23" spans="1:5" ht="27.75" customHeight="1">
      <c r="A23" s="183" t="s">
        <v>114</v>
      </c>
      <c r="B23" s="184"/>
      <c r="C23" s="184"/>
      <c r="D23" s="184"/>
      <c r="E23" s="185"/>
    </row>
  </sheetData>
  <sheetProtection/>
  <mergeCells count="8">
    <mergeCell ref="A18:E18"/>
    <mergeCell ref="A23:E23"/>
    <mergeCell ref="A5:A6"/>
    <mergeCell ref="B5:B6"/>
    <mergeCell ref="C5:C6"/>
    <mergeCell ref="D5:D6"/>
    <mergeCell ref="E5:E6"/>
    <mergeCell ref="A11:E11"/>
  </mergeCells>
  <printOptions/>
  <pageMargins left="0.7086614173228347" right="0.7086614173228347" top="0.7480314960629921" bottom="0.7480314960629921" header="0.31496062992125984" footer="0.31496062992125984"/>
  <pageSetup horizontalDpi="600" verticalDpi="600" orientation="landscape" paperSize="9" scale="130" r:id="rId1"/>
</worksheet>
</file>

<file path=xl/worksheets/sheet3.xml><?xml version="1.0" encoding="utf-8"?>
<worksheet xmlns="http://schemas.openxmlformats.org/spreadsheetml/2006/main" xmlns:r="http://schemas.openxmlformats.org/officeDocument/2006/relationships">
  <sheetPr>
    <pageSetUpPr fitToPage="1"/>
  </sheetPr>
  <dimension ref="A1:T85"/>
  <sheetViews>
    <sheetView zoomScale="82" zoomScaleNormal="82" zoomScalePageLayoutView="0" workbookViewId="0" topLeftCell="B1">
      <selection activeCell="D74" sqref="D74:F76"/>
    </sheetView>
  </sheetViews>
  <sheetFormatPr defaultColWidth="9.140625" defaultRowHeight="12.75"/>
  <cols>
    <col min="1" max="1" width="8.8515625" style="0" hidden="1" customWidth="1"/>
    <col min="2" max="2" width="8.8515625" style="0" customWidth="1"/>
    <col min="3" max="3" width="5.8515625" style="0" customWidth="1"/>
    <col min="4" max="5" width="10.7109375" style="0" customWidth="1"/>
    <col min="6" max="6" width="49.57421875" style="0" customWidth="1"/>
    <col min="7" max="7" width="12.8515625" style="0" customWidth="1"/>
    <col min="8" max="8" width="10.7109375" style="0" customWidth="1"/>
    <col min="9" max="9" width="11.00390625" style="0" customWidth="1"/>
    <col min="10" max="10" width="11.140625" style="0" customWidth="1"/>
    <col min="11" max="12" width="8.8515625" style="0" hidden="1" customWidth="1"/>
    <col min="13" max="13" width="10.7109375" style="0" customWidth="1"/>
    <col min="14" max="14" width="11.421875" style="0" customWidth="1"/>
    <col min="15" max="15" width="12.421875" style="0" customWidth="1"/>
    <col min="16" max="16" width="11.8515625" style="0" customWidth="1"/>
    <col min="17" max="17" width="12.421875" style="0" customWidth="1"/>
  </cols>
  <sheetData>
    <row r="1" spans="1:11" ht="13.5" customHeight="1">
      <c r="A1" s="1"/>
      <c r="B1" s="1"/>
      <c r="C1" s="35"/>
      <c r="D1" s="35"/>
      <c r="E1" s="35"/>
      <c r="F1" s="35"/>
      <c r="G1" s="34"/>
      <c r="H1" s="34"/>
      <c r="I1" s="34"/>
      <c r="J1" s="34"/>
      <c r="K1" s="1"/>
    </row>
    <row r="2" spans="1:14" ht="13.5" customHeight="1">
      <c r="A2" s="1"/>
      <c r="B2" s="1"/>
      <c r="C2" s="201" t="s">
        <v>61</v>
      </c>
      <c r="D2" s="201"/>
      <c r="E2" s="201"/>
      <c r="F2" s="201"/>
      <c r="G2" s="201"/>
      <c r="H2" s="201"/>
      <c r="I2" s="201"/>
      <c r="J2" s="201"/>
      <c r="K2" s="201"/>
      <c r="L2" s="201"/>
      <c r="M2" s="201"/>
      <c r="N2" s="201"/>
    </row>
    <row r="3" spans="1:17" ht="17.25" customHeight="1">
      <c r="A3" s="1"/>
      <c r="B3" s="1"/>
      <c r="K3" s="1"/>
      <c r="Q3" s="56" t="s">
        <v>62</v>
      </c>
    </row>
    <row r="4" spans="1:19" ht="25.5" customHeight="1">
      <c r="A4" s="1"/>
      <c r="B4" s="1"/>
      <c r="C4" s="33" t="s">
        <v>60</v>
      </c>
      <c r="D4" s="207" t="s">
        <v>23</v>
      </c>
      <c r="E4" s="207"/>
      <c r="F4" s="207"/>
      <c r="G4" s="227" t="s">
        <v>70</v>
      </c>
      <c r="H4" s="228"/>
      <c r="I4" s="229"/>
      <c r="J4" s="214" t="s">
        <v>25</v>
      </c>
      <c r="K4" s="215"/>
      <c r="L4" s="215"/>
      <c r="M4" s="215"/>
      <c r="N4" s="215"/>
      <c r="O4" s="214" t="s">
        <v>26</v>
      </c>
      <c r="P4" s="215"/>
      <c r="Q4" s="215"/>
      <c r="R4" s="41"/>
      <c r="S4" s="41"/>
    </row>
    <row r="5" spans="1:17" ht="25.5" customHeight="1">
      <c r="A5" s="1"/>
      <c r="B5" s="1"/>
      <c r="C5" s="33"/>
      <c r="D5" s="207"/>
      <c r="E5" s="207"/>
      <c r="F5" s="207"/>
      <c r="G5" s="32" t="s">
        <v>2</v>
      </c>
      <c r="H5" s="32" t="s">
        <v>59</v>
      </c>
      <c r="I5" s="32" t="s">
        <v>4</v>
      </c>
      <c r="J5" s="31" t="s">
        <v>2</v>
      </c>
      <c r="K5" s="31" t="s">
        <v>59</v>
      </c>
      <c r="L5" s="31" t="s">
        <v>58</v>
      </c>
      <c r="M5" s="31" t="s">
        <v>3</v>
      </c>
      <c r="N5" s="31" t="s">
        <v>4</v>
      </c>
      <c r="O5" s="30" t="s">
        <v>2</v>
      </c>
      <c r="P5" s="30" t="s">
        <v>59</v>
      </c>
      <c r="Q5" s="29" t="s">
        <v>4</v>
      </c>
    </row>
    <row r="6" spans="3:17" ht="13.5" customHeight="1">
      <c r="C6" s="28" t="s">
        <v>55</v>
      </c>
      <c r="D6" s="223">
        <v>2</v>
      </c>
      <c r="E6" s="224"/>
      <c r="F6" s="225"/>
      <c r="G6" s="27">
        <v>3</v>
      </c>
      <c r="H6" s="27">
        <v>4</v>
      </c>
      <c r="I6" s="27">
        <v>5</v>
      </c>
      <c r="J6" s="27">
        <v>6</v>
      </c>
      <c r="K6" s="27" t="s">
        <v>57</v>
      </c>
      <c r="L6" s="27" t="s">
        <v>56</v>
      </c>
      <c r="M6" s="27">
        <v>7</v>
      </c>
      <c r="N6" s="27">
        <v>8</v>
      </c>
      <c r="O6" s="25">
        <v>9</v>
      </c>
      <c r="P6" s="25">
        <v>10</v>
      </c>
      <c r="Q6" s="25">
        <v>11</v>
      </c>
    </row>
    <row r="7" spans="3:17" ht="13.5" customHeight="1" thickBot="1">
      <c r="C7" s="208" t="s">
        <v>65</v>
      </c>
      <c r="D7" s="209"/>
      <c r="E7" s="209"/>
      <c r="F7" s="209"/>
      <c r="G7" s="209"/>
      <c r="H7" s="209"/>
      <c r="I7" s="209"/>
      <c r="J7" s="209"/>
      <c r="K7" s="209"/>
      <c r="L7" s="209"/>
      <c r="M7" s="209"/>
      <c r="N7" s="209"/>
      <c r="O7" s="209"/>
      <c r="P7" s="209"/>
      <c r="Q7" s="210"/>
    </row>
    <row r="8" spans="3:17" ht="27" customHeight="1" thickBot="1">
      <c r="C8" s="216" t="s">
        <v>128</v>
      </c>
      <c r="D8" s="217"/>
      <c r="E8" s="217"/>
      <c r="F8" s="217"/>
      <c r="G8" s="217"/>
      <c r="H8" s="217"/>
      <c r="I8" s="217"/>
      <c r="J8" s="217"/>
      <c r="K8" s="217"/>
      <c r="L8" s="217"/>
      <c r="M8" s="217"/>
      <c r="N8" s="217"/>
      <c r="O8" s="217"/>
      <c r="P8" s="217"/>
      <c r="Q8" s="218"/>
    </row>
    <row r="9" spans="1:17" ht="13.5" customHeight="1">
      <c r="A9" s="1"/>
      <c r="B9" s="1"/>
      <c r="C9" s="39" t="s">
        <v>55</v>
      </c>
      <c r="D9" s="202" t="s">
        <v>54</v>
      </c>
      <c r="E9" s="203"/>
      <c r="F9" s="204"/>
      <c r="G9" s="60"/>
      <c r="H9" s="61"/>
      <c r="I9" s="114" t="s">
        <v>49</v>
      </c>
      <c r="J9" s="115"/>
      <c r="K9" s="115"/>
      <c r="L9" s="115"/>
      <c r="M9" s="115"/>
      <c r="N9" s="115"/>
      <c r="O9" s="116"/>
      <c r="P9" s="116"/>
      <c r="Q9" s="116"/>
    </row>
    <row r="10" spans="1:17" ht="25.5" customHeight="1">
      <c r="A10" s="1"/>
      <c r="B10" s="1"/>
      <c r="C10" s="20" t="s">
        <v>49</v>
      </c>
      <c r="D10" s="211" t="s">
        <v>129</v>
      </c>
      <c r="E10" s="211"/>
      <c r="F10" s="211"/>
      <c r="G10" s="89">
        <f>'5.1.'!D22</f>
        <v>3876.792</v>
      </c>
      <c r="H10" s="89">
        <v>0</v>
      </c>
      <c r="I10" s="89">
        <f>SUM(G10:H10)</f>
        <v>3876.792</v>
      </c>
      <c r="J10" s="89">
        <f>'5.1.'!G22</f>
        <v>3850.53252</v>
      </c>
      <c r="K10" s="24"/>
      <c r="L10" s="24"/>
      <c r="M10" s="105">
        <v>0</v>
      </c>
      <c r="N10" s="89">
        <f>SUM(J10:M10)</f>
        <v>3850.53252</v>
      </c>
      <c r="O10" s="105">
        <f aca="true" t="shared" si="0" ref="O10:O15">J10-G10</f>
        <v>-26.259479999999712</v>
      </c>
      <c r="P10" s="105">
        <v>0</v>
      </c>
      <c r="Q10" s="105">
        <f aca="true" t="shared" si="1" ref="Q10:Q15">SUM(O10:P10)</f>
        <v>-26.259479999999712</v>
      </c>
    </row>
    <row r="11" spans="1:17" ht="14.25" customHeight="1">
      <c r="A11" s="1"/>
      <c r="B11" s="1"/>
      <c r="C11" s="22"/>
      <c r="D11" s="211" t="s">
        <v>130</v>
      </c>
      <c r="E11" s="211"/>
      <c r="F11" s="211"/>
      <c r="G11" s="96">
        <v>1</v>
      </c>
      <c r="H11" s="96"/>
      <c r="I11" s="96">
        <v>1</v>
      </c>
      <c r="J11" s="96">
        <v>1</v>
      </c>
      <c r="K11" s="99"/>
      <c r="L11" s="99"/>
      <c r="M11" s="99"/>
      <c r="N11" s="96">
        <v>1</v>
      </c>
      <c r="O11" s="99">
        <f t="shared" si="0"/>
        <v>0</v>
      </c>
      <c r="P11" s="99"/>
      <c r="Q11" s="99">
        <f t="shared" si="1"/>
        <v>0</v>
      </c>
    </row>
    <row r="12" spans="1:17" ht="13.5" customHeight="1">
      <c r="A12" s="1"/>
      <c r="B12" s="1"/>
      <c r="C12" s="22"/>
      <c r="D12" s="211" t="s">
        <v>131</v>
      </c>
      <c r="E12" s="211"/>
      <c r="F12" s="211"/>
      <c r="G12" s="96">
        <v>22</v>
      </c>
      <c r="H12" s="96"/>
      <c r="I12" s="96">
        <v>22</v>
      </c>
      <c r="J12" s="127">
        <v>18.5</v>
      </c>
      <c r="K12" s="128"/>
      <c r="L12" s="128"/>
      <c r="M12" s="128"/>
      <c r="N12" s="127">
        <f>J12</f>
        <v>18.5</v>
      </c>
      <c r="O12" s="128">
        <f t="shared" si="0"/>
        <v>-3.5</v>
      </c>
      <c r="P12" s="128"/>
      <c r="Q12" s="128">
        <f t="shared" si="1"/>
        <v>-3.5</v>
      </c>
    </row>
    <row r="13" spans="1:17" ht="12" customHeight="1">
      <c r="A13" s="1"/>
      <c r="B13" s="1"/>
      <c r="C13" s="22"/>
      <c r="D13" s="211" t="s">
        <v>132</v>
      </c>
      <c r="E13" s="211"/>
      <c r="F13" s="211"/>
      <c r="G13" s="100">
        <v>14.5</v>
      </c>
      <c r="H13" s="100"/>
      <c r="I13" s="100">
        <f>G13</f>
        <v>14.5</v>
      </c>
      <c r="J13" s="100">
        <v>14.5</v>
      </c>
      <c r="K13" s="102"/>
      <c r="L13" s="102"/>
      <c r="M13" s="102"/>
      <c r="N13" s="100">
        <f>J13</f>
        <v>14.5</v>
      </c>
      <c r="O13" s="102">
        <f t="shared" si="0"/>
        <v>0</v>
      </c>
      <c r="P13" s="102"/>
      <c r="Q13" s="102">
        <f t="shared" si="1"/>
        <v>0</v>
      </c>
    </row>
    <row r="14" spans="1:17" ht="16.5" customHeight="1">
      <c r="A14" s="1"/>
      <c r="B14" s="1"/>
      <c r="C14" s="22"/>
      <c r="D14" s="211" t="s">
        <v>133</v>
      </c>
      <c r="E14" s="211"/>
      <c r="F14" s="211"/>
      <c r="G14" s="100">
        <v>10.5</v>
      </c>
      <c r="H14" s="100"/>
      <c r="I14" s="100">
        <f>G14</f>
        <v>10.5</v>
      </c>
      <c r="J14" s="100">
        <v>10.5</v>
      </c>
      <c r="K14" s="102"/>
      <c r="L14" s="102"/>
      <c r="M14" s="102"/>
      <c r="N14" s="100">
        <f>J14</f>
        <v>10.5</v>
      </c>
      <c r="O14" s="102">
        <f t="shared" si="0"/>
        <v>0</v>
      </c>
      <c r="P14" s="102"/>
      <c r="Q14" s="102">
        <f t="shared" si="1"/>
        <v>0</v>
      </c>
    </row>
    <row r="15" spans="1:17" ht="15.75" customHeight="1">
      <c r="A15" s="1"/>
      <c r="B15" s="1"/>
      <c r="C15" s="22"/>
      <c r="D15" s="211" t="s">
        <v>134</v>
      </c>
      <c r="E15" s="211"/>
      <c r="F15" s="211"/>
      <c r="G15" s="100">
        <v>4</v>
      </c>
      <c r="H15" s="100"/>
      <c r="I15" s="100">
        <v>4</v>
      </c>
      <c r="J15" s="100">
        <v>4</v>
      </c>
      <c r="K15" s="102"/>
      <c r="L15" s="102"/>
      <c r="M15" s="102"/>
      <c r="N15" s="100">
        <f>J15</f>
        <v>4</v>
      </c>
      <c r="O15" s="102">
        <f t="shared" si="0"/>
        <v>0</v>
      </c>
      <c r="P15" s="102"/>
      <c r="Q15" s="102">
        <f t="shared" si="1"/>
        <v>0</v>
      </c>
    </row>
    <row r="16" spans="1:17" ht="13.5" customHeight="1">
      <c r="A16" s="1"/>
      <c r="B16" s="1"/>
      <c r="C16" s="22"/>
      <c r="D16" s="212" t="s">
        <v>63</v>
      </c>
      <c r="E16" s="213"/>
      <c r="F16" s="213"/>
      <c r="G16" s="213"/>
      <c r="H16" s="213"/>
      <c r="I16" s="213"/>
      <c r="J16" s="213"/>
      <c r="K16" s="213"/>
      <c r="L16" s="213"/>
      <c r="M16" s="213"/>
      <c r="N16" s="213"/>
      <c r="O16" s="213"/>
      <c r="P16" s="213"/>
      <c r="Q16" s="213"/>
    </row>
    <row r="17" spans="1:17" ht="13.5" customHeight="1">
      <c r="A17" s="1"/>
      <c r="B17" s="1"/>
      <c r="C17" s="219" t="s">
        <v>167</v>
      </c>
      <c r="D17" s="220"/>
      <c r="E17" s="220"/>
      <c r="F17" s="220"/>
      <c r="G17" s="220"/>
      <c r="H17" s="220"/>
      <c r="I17" s="220"/>
      <c r="J17" s="220"/>
      <c r="K17" s="220"/>
      <c r="L17" s="220"/>
      <c r="M17" s="220"/>
      <c r="N17" s="220"/>
      <c r="O17" s="220"/>
      <c r="P17" s="220"/>
      <c r="Q17" s="221"/>
    </row>
    <row r="18" spans="1:17" ht="13.5" customHeight="1">
      <c r="A18" s="1"/>
      <c r="B18" s="1"/>
      <c r="C18" s="21">
        <v>2</v>
      </c>
      <c r="D18" s="192" t="s">
        <v>52</v>
      </c>
      <c r="E18" s="193"/>
      <c r="F18" s="193"/>
      <c r="G18" s="194"/>
      <c r="H18" s="194"/>
      <c r="I18" s="194"/>
      <c r="J18" s="194"/>
      <c r="K18" s="194"/>
      <c r="L18" s="194"/>
      <c r="M18" s="194"/>
      <c r="N18" s="194"/>
      <c r="O18" s="194"/>
      <c r="P18" s="194"/>
      <c r="Q18" s="195"/>
    </row>
    <row r="19" spans="1:17" ht="52.5" customHeight="1">
      <c r="A19" s="1"/>
      <c r="B19" s="1"/>
      <c r="C19" s="21"/>
      <c r="D19" s="196" t="s">
        <v>143</v>
      </c>
      <c r="E19" s="190"/>
      <c r="F19" s="191"/>
      <c r="G19" s="130">
        <v>21</v>
      </c>
      <c r="H19" s="130"/>
      <c r="I19" s="130">
        <v>21</v>
      </c>
      <c r="J19" s="130">
        <v>21</v>
      </c>
      <c r="K19" s="130"/>
      <c r="L19" s="130"/>
      <c r="M19" s="130"/>
      <c r="N19" s="130">
        <v>21</v>
      </c>
      <c r="O19" s="131">
        <f>J19-G19</f>
        <v>0</v>
      </c>
      <c r="P19" s="131"/>
      <c r="Q19" s="130">
        <f>O19</f>
        <v>0</v>
      </c>
    </row>
    <row r="20" spans="1:17" ht="15" customHeight="1">
      <c r="A20" s="1"/>
      <c r="B20" s="1"/>
      <c r="C20" s="21"/>
      <c r="D20" s="196" t="s">
        <v>169</v>
      </c>
      <c r="E20" s="190"/>
      <c r="F20" s="191"/>
      <c r="G20" s="130">
        <v>3</v>
      </c>
      <c r="H20" s="130"/>
      <c r="I20" s="130">
        <v>3</v>
      </c>
      <c r="J20" s="130">
        <v>2</v>
      </c>
      <c r="K20" s="130"/>
      <c r="L20" s="130"/>
      <c r="M20" s="130"/>
      <c r="N20" s="130">
        <v>2</v>
      </c>
      <c r="O20" s="131">
        <v>-1</v>
      </c>
      <c r="P20" s="131"/>
      <c r="Q20" s="130">
        <v>-1</v>
      </c>
    </row>
    <row r="21" spans="1:17" ht="20.25" customHeight="1">
      <c r="A21" s="1"/>
      <c r="B21" s="1"/>
      <c r="C21" s="21"/>
      <c r="D21" s="196" t="s">
        <v>144</v>
      </c>
      <c r="E21" s="190"/>
      <c r="F21" s="191"/>
      <c r="G21" s="130">
        <v>3708</v>
      </c>
      <c r="H21" s="130"/>
      <c r="I21" s="130">
        <f>G21</f>
        <v>3708</v>
      </c>
      <c r="J21" s="130">
        <v>4242</v>
      </c>
      <c r="K21" s="130"/>
      <c r="L21" s="130"/>
      <c r="M21" s="130"/>
      <c r="N21" s="130">
        <f>J21</f>
        <v>4242</v>
      </c>
      <c r="O21" s="98">
        <f aca="true" t="shared" si="2" ref="O21:O35">SUM(J21-G21)</f>
        <v>534</v>
      </c>
      <c r="P21" s="131"/>
      <c r="Q21" s="130">
        <f aca="true" t="shared" si="3" ref="Q21:Q32">O21</f>
        <v>534</v>
      </c>
    </row>
    <row r="22" spans="1:17" ht="60.75" customHeight="1">
      <c r="A22" s="1"/>
      <c r="B22" s="1"/>
      <c r="C22" s="21"/>
      <c r="D22" s="196" t="s">
        <v>145</v>
      </c>
      <c r="E22" s="190"/>
      <c r="F22" s="191"/>
      <c r="G22" s="130">
        <v>350</v>
      </c>
      <c r="H22" s="130"/>
      <c r="I22" s="130">
        <f aca="true" t="shared" si="4" ref="I22:I37">G22</f>
        <v>350</v>
      </c>
      <c r="J22" s="130">
        <v>350</v>
      </c>
      <c r="K22" s="130"/>
      <c r="L22" s="130"/>
      <c r="M22" s="130"/>
      <c r="N22" s="130">
        <f aca="true" t="shared" si="5" ref="N22:N37">J22</f>
        <v>350</v>
      </c>
      <c r="O22" s="98">
        <f t="shared" si="2"/>
        <v>0</v>
      </c>
      <c r="P22" s="131"/>
      <c r="Q22" s="130">
        <f t="shared" si="3"/>
        <v>0</v>
      </c>
    </row>
    <row r="23" spans="1:17" ht="18" customHeight="1">
      <c r="A23" s="1"/>
      <c r="B23" s="1"/>
      <c r="C23" s="21"/>
      <c r="D23" s="196" t="s">
        <v>146</v>
      </c>
      <c r="E23" s="190"/>
      <c r="F23" s="191"/>
      <c r="G23" s="130">
        <v>7692</v>
      </c>
      <c r="H23" s="130"/>
      <c r="I23" s="130">
        <f t="shared" si="4"/>
        <v>7692</v>
      </c>
      <c r="J23" s="130">
        <v>8356</v>
      </c>
      <c r="K23" s="130"/>
      <c r="L23" s="130"/>
      <c r="M23" s="130"/>
      <c r="N23" s="130">
        <f t="shared" si="5"/>
        <v>8356</v>
      </c>
      <c r="O23" s="98">
        <f t="shared" si="2"/>
        <v>664</v>
      </c>
      <c r="P23" s="131"/>
      <c r="Q23" s="130">
        <f t="shared" si="3"/>
        <v>664</v>
      </c>
    </row>
    <row r="24" spans="1:17" ht="35.25" customHeight="1">
      <c r="A24" s="1"/>
      <c r="B24" s="1"/>
      <c r="C24" s="21"/>
      <c r="D24" s="196" t="s">
        <v>147</v>
      </c>
      <c r="E24" s="190"/>
      <c r="F24" s="191"/>
      <c r="G24" s="130">
        <v>180</v>
      </c>
      <c r="H24" s="130"/>
      <c r="I24" s="130">
        <f t="shared" si="4"/>
        <v>180</v>
      </c>
      <c r="J24" s="130">
        <v>215</v>
      </c>
      <c r="K24" s="130"/>
      <c r="L24" s="130"/>
      <c r="M24" s="130"/>
      <c r="N24" s="130">
        <f t="shared" si="5"/>
        <v>215</v>
      </c>
      <c r="O24" s="98">
        <f t="shared" si="2"/>
        <v>35</v>
      </c>
      <c r="P24" s="131"/>
      <c r="Q24" s="130">
        <f t="shared" si="3"/>
        <v>35</v>
      </c>
    </row>
    <row r="25" spans="1:17" ht="20.25" customHeight="1">
      <c r="A25" s="1"/>
      <c r="B25" s="1"/>
      <c r="C25" s="21"/>
      <c r="D25" s="196" t="s">
        <v>148</v>
      </c>
      <c r="E25" s="190"/>
      <c r="F25" s="191"/>
      <c r="G25" s="130">
        <v>3708</v>
      </c>
      <c r="H25" s="130"/>
      <c r="I25" s="130">
        <f t="shared" si="4"/>
        <v>3708</v>
      </c>
      <c r="J25" s="130">
        <v>4242</v>
      </c>
      <c r="K25" s="130"/>
      <c r="L25" s="130"/>
      <c r="M25" s="130"/>
      <c r="N25" s="130">
        <f t="shared" si="5"/>
        <v>4242</v>
      </c>
      <c r="O25" s="98">
        <f t="shared" si="2"/>
        <v>534</v>
      </c>
      <c r="P25" s="131"/>
      <c r="Q25" s="130">
        <f t="shared" si="3"/>
        <v>534</v>
      </c>
    </row>
    <row r="26" spans="1:17" ht="13.5" customHeight="1">
      <c r="A26" s="1"/>
      <c r="B26" s="1"/>
      <c r="C26" s="21"/>
      <c r="D26" s="196" t="s">
        <v>149</v>
      </c>
      <c r="E26" s="190"/>
      <c r="F26" s="191"/>
      <c r="G26" s="130">
        <v>288</v>
      </c>
      <c r="H26" s="130"/>
      <c r="I26" s="130">
        <f t="shared" si="4"/>
        <v>288</v>
      </c>
      <c r="J26" s="130">
        <v>288</v>
      </c>
      <c r="K26" s="130"/>
      <c r="L26" s="130"/>
      <c r="M26" s="130"/>
      <c r="N26" s="130">
        <f t="shared" si="5"/>
        <v>288</v>
      </c>
      <c r="O26" s="98">
        <f t="shared" si="2"/>
        <v>0</v>
      </c>
      <c r="P26" s="131"/>
      <c r="Q26" s="130">
        <f t="shared" si="3"/>
        <v>0</v>
      </c>
    </row>
    <row r="27" spans="1:17" ht="13.5" customHeight="1">
      <c r="A27" s="1"/>
      <c r="B27" s="1"/>
      <c r="C27" s="21"/>
      <c r="D27" s="196" t="s">
        <v>150</v>
      </c>
      <c r="E27" s="190"/>
      <c r="F27" s="191"/>
      <c r="G27" s="130">
        <v>175</v>
      </c>
      <c r="H27" s="130"/>
      <c r="I27" s="130">
        <f t="shared" si="4"/>
        <v>175</v>
      </c>
      <c r="J27" s="130">
        <v>88</v>
      </c>
      <c r="K27" s="130"/>
      <c r="L27" s="130"/>
      <c r="M27" s="130"/>
      <c r="N27" s="130">
        <f t="shared" si="5"/>
        <v>88</v>
      </c>
      <c r="O27" s="98">
        <f t="shared" si="2"/>
        <v>-87</v>
      </c>
      <c r="P27" s="131"/>
      <c r="Q27" s="130">
        <f t="shared" si="3"/>
        <v>-87</v>
      </c>
    </row>
    <row r="28" spans="1:17" ht="13.5" customHeight="1">
      <c r="A28" s="1"/>
      <c r="B28" s="1"/>
      <c r="C28" s="21"/>
      <c r="D28" s="196" t="s">
        <v>151</v>
      </c>
      <c r="E28" s="190"/>
      <c r="F28" s="191"/>
      <c r="G28" s="130">
        <v>144</v>
      </c>
      <c r="H28" s="130"/>
      <c r="I28" s="130">
        <f t="shared" si="4"/>
        <v>144</v>
      </c>
      <c r="J28" s="130">
        <v>144</v>
      </c>
      <c r="K28" s="130"/>
      <c r="L28" s="130"/>
      <c r="M28" s="130"/>
      <c r="N28" s="130">
        <f t="shared" si="5"/>
        <v>144</v>
      </c>
      <c r="O28" s="98">
        <f t="shared" si="2"/>
        <v>0</v>
      </c>
      <c r="P28" s="131"/>
      <c r="Q28" s="130">
        <f t="shared" si="3"/>
        <v>0</v>
      </c>
    </row>
    <row r="29" spans="1:17" ht="21.75" customHeight="1">
      <c r="A29" s="1"/>
      <c r="B29" s="1"/>
      <c r="C29" s="21"/>
      <c r="D29" s="196" t="s">
        <v>152</v>
      </c>
      <c r="E29" s="190"/>
      <c r="F29" s="191"/>
      <c r="G29" s="130">
        <v>124</v>
      </c>
      <c r="H29" s="130"/>
      <c r="I29" s="130">
        <f t="shared" si="4"/>
        <v>124</v>
      </c>
      <c r="J29" s="130">
        <v>124</v>
      </c>
      <c r="K29" s="130"/>
      <c r="L29" s="130"/>
      <c r="M29" s="130"/>
      <c r="N29" s="130">
        <f t="shared" si="5"/>
        <v>124</v>
      </c>
      <c r="O29" s="98">
        <f t="shared" si="2"/>
        <v>0</v>
      </c>
      <c r="P29" s="131"/>
      <c r="Q29" s="130">
        <f t="shared" si="3"/>
        <v>0</v>
      </c>
    </row>
    <row r="30" spans="1:17" ht="13.5" customHeight="1">
      <c r="A30" s="1"/>
      <c r="B30" s="1"/>
      <c r="C30" s="21"/>
      <c r="D30" s="196" t="s">
        <v>153</v>
      </c>
      <c r="E30" s="190"/>
      <c r="F30" s="191"/>
      <c r="G30" s="130">
        <v>206</v>
      </c>
      <c r="H30" s="130"/>
      <c r="I30" s="130">
        <f t="shared" si="4"/>
        <v>206</v>
      </c>
      <c r="J30" s="130">
        <v>271</v>
      </c>
      <c r="K30" s="130"/>
      <c r="L30" s="130"/>
      <c r="M30" s="130"/>
      <c r="N30" s="130">
        <f t="shared" si="5"/>
        <v>271</v>
      </c>
      <c r="O30" s="98">
        <f t="shared" si="2"/>
        <v>65</v>
      </c>
      <c r="P30" s="131"/>
      <c r="Q30" s="130">
        <f t="shared" si="3"/>
        <v>65</v>
      </c>
    </row>
    <row r="31" spans="1:17" ht="39.75" customHeight="1">
      <c r="A31" s="1"/>
      <c r="B31" s="1"/>
      <c r="C31" s="21"/>
      <c r="D31" s="196" t="s">
        <v>154</v>
      </c>
      <c r="E31" s="190"/>
      <c r="F31" s="191"/>
      <c r="G31" s="130">
        <v>59</v>
      </c>
      <c r="H31" s="130"/>
      <c r="I31" s="130">
        <f t="shared" si="4"/>
        <v>59</v>
      </c>
      <c r="J31" s="130">
        <v>44</v>
      </c>
      <c r="K31" s="130"/>
      <c r="L31" s="130"/>
      <c r="M31" s="130"/>
      <c r="N31" s="130">
        <f t="shared" si="5"/>
        <v>44</v>
      </c>
      <c r="O31" s="98">
        <f t="shared" si="2"/>
        <v>-15</v>
      </c>
      <c r="P31" s="131"/>
      <c r="Q31" s="130">
        <f t="shared" si="3"/>
        <v>-15</v>
      </c>
    </row>
    <row r="32" spans="1:17" ht="27" customHeight="1">
      <c r="A32" s="1"/>
      <c r="B32" s="1"/>
      <c r="C32" s="21"/>
      <c r="D32" s="196" t="s">
        <v>155</v>
      </c>
      <c r="E32" s="190"/>
      <c r="F32" s="191"/>
      <c r="G32" s="130">
        <v>40</v>
      </c>
      <c r="H32" s="130"/>
      <c r="I32" s="130">
        <f t="shared" si="4"/>
        <v>40</v>
      </c>
      <c r="J32" s="130">
        <v>40</v>
      </c>
      <c r="K32" s="130"/>
      <c r="L32" s="130"/>
      <c r="M32" s="130"/>
      <c r="N32" s="130">
        <f t="shared" si="5"/>
        <v>40</v>
      </c>
      <c r="O32" s="98">
        <f t="shared" si="2"/>
        <v>0</v>
      </c>
      <c r="P32" s="131"/>
      <c r="Q32" s="130">
        <f t="shared" si="3"/>
        <v>0</v>
      </c>
    </row>
    <row r="33" spans="1:17" ht="17.25" customHeight="1">
      <c r="A33" s="1"/>
      <c r="B33" s="1"/>
      <c r="C33" s="20" t="s">
        <v>49</v>
      </c>
      <c r="D33" s="196" t="s">
        <v>156</v>
      </c>
      <c r="E33" s="190"/>
      <c r="F33" s="191"/>
      <c r="G33" s="132">
        <v>146</v>
      </c>
      <c r="H33" s="132"/>
      <c r="I33" s="130">
        <f t="shared" si="4"/>
        <v>146</v>
      </c>
      <c r="J33" s="222">
        <v>58</v>
      </c>
      <c r="K33" s="222"/>
      <c r="L33" s="133"/>
      <c r="M33" s="134">
        <v>0</v>
      </c>
      <c r="N33" s="130">
        <f t="shared" si="5"/>
        <v>58</v>
      </c>
      <c r="O33" s="98">
        <f t="shared" si="2"/>
        <v>-88</v>
      </c>
      <c r="P33" s="98">
        <f>SUM(M33-H33)</f>
        <v>0</v>
      </c>
      <c r="Q33" s="98">
        <f>SUM(O33:P33)</f>
        <v>-88</v>
      </c>
    </row>
    <row r="34" spans="1:17" ht="18.75" customHeight="1">
      <c r="A34" s="1"/>
      <c r="B34" s="1"/>
      <c r="C34" s="72"/>
      <c r="D34" s="189" t="s">
        <v>157</v>
      </c>
      <c r="E34" s="190"/>
      <c r="F34" s="191"/>
      <c r="G34" s="117">
        <v>44</v>
      </c>
      <c r="H34" s="117"/>
      <c r="I34" s="130">
        <f t="shared" si="4"/>
        <v>44</v>
      </c>
      <c r="J34" s="200">
        <v>147</v>
      </c>
      <c r="K34" s="200"/>
      <c r="L34" s="23"/>
      <c r="M34" s="97"/>
      <c r="N34" s="130">
        <f t="shared" si="5"/>
        <v>147</v>
      </c>
      <c r="O34" s="98">
        <f t="shared" si="2"/>
        <v>103</v>
      </c>
      <c r="P34" s="98"/>
      <c r="Q34" s="98">
        <f>SUM(O34:P34)</f>
        <v>103</v>
      </c>
    </row>
    <row r="35" spans="1:17" ht="15" customHeight="1">
      <c r="A35" s="1"/>
      <c r="B35" s="1"/>
      <c r="C35" s="72"/>
      <c r="D35" s="189" t="s">
        <v>158</v>
      </c>
      <c r="E35" s="190"/>
      <c r="F35" s="191"/>
      <c r="G35" s="117">
        <v>55</v>
      </c>
      <c r="H35" s="117"/>
      <c r="I35" s="130">
        <f t="shared" si="4"/>
        <v>55</v>
      </c>
      <c r="J35" s="200">
        <v>55</v>
      </c>
      <c r="K35" s="200"/>
      <c r="L35" s="23"/>
      <c r="M35" s="97"/>
      <c r="N35" s="130">
        <f t="shared" si="5"/>
        <v>55</v>
      </c>
      <c r="O35" s="98">
        <f t="shared" si="2"/>
        <v>0</v>
      </c>
      <c r="P35" s="98"/>
      <c r="Q35" s="98">
        <f>SUM(O35:P35)</f>
        <v>0</v>
      </c>
    </row>
    <row r="36" spans="1:17" ht="30" customHeight="1">
      <c r="A36" s="1"/>
      <c r="B36" s="1"/>
      <c r="C36" s="72"/>
      <c r="D36" s="189" t="s">
        <v>159</v>
      </c>
      <c r="E36" s="190"/>
      <c r="F36" s="191"/>
      <c r="G36" s="129">
        <v>24</v>
      </c>
      <c r="H36" s="117"/>
      <c r="I36" s="130">
        <f t="shared" si="4"/>
        <v>24</v>
      </c>
      <c r="J36" s="126">
        <v>24</v>
      </c>
      <c r="K36" s="126"/>
      <c r="L36" s="23"/>
      <c r="M36" s="97"/>
      <c r="N36" s="130">
        <f t="shared" si="5"/>
        <v>24</v>
      </c>
      <c r="O36" s="98">
        <f>N36-I36</f>
        <v>0</v>
      </c>
      <c r="P36" s="98"/>
      <c r="Q36" s="98">
        <f>SUM(O36:P36)</f>
        <v>0</v>
      </c>
    </row>
    <row r="37" spans="1:17" ht="24.75" customHeight="1">
      <c r="A37" s="1"/>
      <c r="B37" s="1"/>
      <c r="C37" s="5"/>
      <c r="D37" s="189" t="s">
        <v>160</v>
      </c>
      <c r="E37" s="190"/>
      <c r="F37" s="191"/>
      <c r="G37" s="129">
        <v>2403</v>
      </c>
      <c r="H37" s="117"/>
      <c r="I37" s="130">
        <f t="shared" si="4"/>
        <v>2403</v>
      </c>
      <c r="J37" s="126">
        <v>2959</v>
      </c>
      <c r="K37" s="126"/>
      <c r="L37" s="23"/>
      <c r="M37" s="97"/>
      <c r="N37" s="130">
        <f t="shared" si="5"/>
        <v>2959</v>
      </c>
      <c r="O37" s="98">
        <f>N37-I37</f>
        <v>556</v>
      </c>
      <c r="P37" s="98"/>
      <c r="Q37" s="98">
        <f>SUM(O37:P37)</f>
        <v>556</v>
      </c>
    </row>
    <row r="38" spans="1:17" ht="91.5" customHeight="1">
      <c r="A38" s="1"/>
      <c r="B38" s="1"/>
      <c r="C38" s="197" t="s">
        <v>170</v>
      </c>
      <c r="D38" s="198"/>
      <c r="E38" s="198"/>
      <c r="F38" s="198"/>
      <c r="G38" s="198"/>
      <c r="H38" s="198"/>
      <c r="I38" s="198"/>
      <c r="J38" s="198"/>
      <c r="K38" s="198"/>
      <c r="L38" s="198"/>
      <c r="M38" s="198"/>
      <c r="N38" s="198"/>
      <c r="O38" s="198"/>
      <c r="P38" s="198"/>
      <c r="Q38" s="199"/>
    </row>
    <row r="39" spans="1:17" ht="20.25" customHeight="1">
      <c r="A39" s="1"/>
      <c r="B39" s="1"/>
      <c r="C39" s="72">
        <v>3</v>
      </c>
      <c r="D39" s="230" t="s">
        <v>51</v>
      </c>
      <c r="E39" s="231"/>
      <c r="F39" s="231"/>
      <c r="G39" s="231"/>
      <c r="H39" s="231"/>
      <c r="I39" s="231"/>
      <c r="J39" s="231"/>
      <c r="K39" s="231"/>
      <c r="L39" s="231"/>
      <c r="M39" s="231"/>
      <c r="N39" s="231"/>
      <c r="O39" s="231"/>
      <c r="P39" s="231"/>
      <c r="Q39" s="231"/>
    </row>
    <row r="40" spans="1:17" ht="28.5" customHeight="1">
      <c r="A40" s="1"/>
      <c r="B40" s="1"/>
      <c r="C40" s="5"/>
      <c r="D40" s="240" t="s">
        <v>135</v>
      </c>
      <c r="E40" s="241"/>
      <c r="F40" s="242"/>
      <c r="G40" s="96">
        <v>530</v>
      </c>
      <c r="H40" s="96">
        <v>0</v>
      </c>
      <c r="I40" s="118">
        <f>SUM(G40:H40)</f>
        <v>530</v>
      </c>
      <c r="J40" s="96">
        <v>576</v>
      </c>
      <c r="K40" s="99"/>
      <c r="L40" s="99"/>
      <c r="M40" s="99">
        <v>0</v>
      </c>
      <c r="N40" s="96">
        <f>SUM(J40:M40)</f>
        <v>576</v>
      </c>
      <c r="O40" s="98">
        <f>SUM(J40-G40)</f>
        <v>46</v>
      </c>
      <c r="P40" s="98">
        <f>SUM(M40-H40)</f>
        <v>0</v>
      </c>
      <c r="Q40" s="98">
        <f>SUM(O40:P40)</f>
        <v>46</v>
      </c>
    </row>
    <row r="41" spans="1:17" ht="19.5" customHeight="1">
      <c r="A41" s="1"/>
      <c r="B41" s="1"/>
      <c r="C41" s="5"/>
      <c r="D41" s="240" t="s">
        <v>136</v>
      </c>
      <c r="E41" s="241"/>
      <c r="F41" s="242"/>
      <c r="G41" s="119">
        <v>504</v>
      </c>
      <c r="H41" s="119"/>
      <c r="I41" s="120">
        <f>G41</f>
        <v>504</v>
      </c>
      <c r="J41" s="119">
        <v>460.81</v>
      </c>
      <c r="K41" s="121"/>
      <c r="L41" s="121"/>
      <c r="M41" s="121"/>
      <c r="N41" s="119">
        <f>J41</f>
        <v>460.81</v>
      </c>
      <c r="O41" s="122">
        <f>SUM(J41-G41)</f>
        <v>-43.19</v>
      </c>
      <c r="P41" s="122"/>
      <c r="Q41" s="122">
        <f>O41</f>
        <v>-43.19</v>
      </c>
    </row>
    <row r="42" spans="1:17" ht="20.25" customHeight="1" hidden="1">
      <c r="A42" s="1"/>
      <c r="B42" s="1"/>
      <c r="C42" s="5"/>
      <c r="D42" s="243"/>
      <c r="E42" s="244"/>
      <c r="F42" s="244"/>
      <c r="G42" s="100"/>
      <c r="H42" s="100"/>
      <c r="I42" s="101"/>
      <c r="J42" s="100"/>
      <c r="K42" s="102"/>
      <c r="L42" s="102"/>
      <c r="M42" s="102"/>
      <c r="N42" s="100"/>
      <c r="O42" s="103"/>
      <c r="P42" s="103"/>
      <c r="Q42" s="103"/>
    </row>
    <row r="43" spans="1:20" ht="25.5" customHeight="1">
      <c r="A43" s="1"/>
      <c r="B43" s="1"/>
      <c r="C43" s="205" t="s">
        <v>171</v>
      </c>
      <c r="D43" s="206"/>
      <c r="E43" s="206"/>
      <c r="F43" s="206"/>
      <c r="G43" s="206"/>
      <c r="H43" s="206"/>
      <c r="I43" s="206"/>
      <c r="J43" s="206"/>
      <c r="K43" s="206"/>
      <c r="L43" s="206"/>
      <c r="M43" s="206"/>
      <c r="N43" s="206"/>
      <c r="O43" s="206"/>
      <c r="P43" s="206"/>
      <c r="Q43" s="206"/>
      <c r="R43" s="71"/>
      <c r="S43" s="71"/>
      <c r="T43" s="71"/>
    </row>
    <row r="44" spans="1:17" ht="15" customHeight="1">
      <c r="A44" s="1"/>
      <c r="B44" s="1"/>
      <c r="C44" s="104">
        <v>4</v>
      </c>
      <c r="D44" s="235" t="s">
        <v>50</v>
      </c>
      <c r="E44" s="236"/>
      <c r="F44" s="236"/>
      <c r="G44" s="236"/>
      <c r="H44" s="236"/>
      <c r="I44" s="236"/>
      <c r="J44" s="236"/>
      <c r="K44" s="236"/>
      <c r="L44" s="236"/>
      <c r="M44" s="236"/>
      <c r="N44" s="236"/>
      <c r="O44" s="236"/>
      <c r="P44" s="236"/>
      <c r="Q44" s="236"/>
    </row>
    <row r="45" spans="1:17" ht="30.75" customHeight="1">
      <c r="A45" s="1"/>
      <c r="B45" s="1"/>
      <c r="C45" s="5"/>
      <c r="D45" s="234" t="s">
        <v>137</v>
      </c>
      <c r="E45" s="234"/>
      <c r="F45" s="234"/>
      <c r="G45" s="123">
        <v>3</v>
      </c>
      <c r="H45" s="124"/>
      <c r="I45" s="101">
        <f>G45</f>
        <v>3</v>
      </c>
      <c r="J45" s="226">
        <v>18</v>
      </c>
      <c r="K45" s="226"/>
      <c r="L45" s="102"/>
      <c r="M45" s="102"/>
      <c r="N45" s="100">
        <v>18</v>
      </c>
      <c r="O45" s="103">
        <f>J45-G45</f>
        <v>15</v>
      </c>
      <c r="P45" s="103"/>
      <c r="Q45" s="103">
        <f>SUM(O45:P45)</f>
        <v>15</v>
      </c>
    </row>
    <row r="46" spans="1:17" ht="39.75" customHeight="1">
      <c r="A46" s="1"/>
      <c r="B46" s="1"/>
      <c r="C46" s="5"/>
      <c r="D46" s="234" t="s">
        <v>141</v>
      </c>
      <c r="E46" s="234"/>
      <c r="F46" s="234"/>
      <c r="G46" s="123">
        <v>95</v>
      </c>
      <c r="H46" s="124"/>
      <c r="I46" s="101">
        <f>G46</f>
        <v>95</v>
      </c>
      <c r="J46" s="226">
        <v>95</v>
      </c>
      <c r="K46" s="226"/>
      <c r="L46" s="102"/>
      <c r="M46" s="102"/>
      <c r="N46" s="100">
        <v>95</v>
      </c>
      <c r="O46" s="103">
        <f>J46-G46</f>
        <v>0</v>
      </c>
      <c r="P46" s="103"/>
      <c r="Q46" s="103">
        <f>SUM(O46:P46)</f>
        <v>0</v>
      </c>
    </row>
    <row r="47" spans="1:17" ht="18" customHeight="1">
      <c r="A47" s="1"/>
      <c r="B47" s="1"/>
      <c r="C47" s="5"/>
      <c r="D47" s="234" t="s">
        <v>161</v>
      </c>
      <c r="E47" s="234"/>
      <c r="F47" s="234"/>
      <c r="G47" s="123">
        <v>92</v>
      </c>
      <c r="H47" s="124"/>
      <c r="I47" s="101">
        <f>G47</f>
        <v>92</v>
      </c>
      <c r="J47" s="226">
        <v>96</v>
      </c>
      <c r="K47" s="226"/>
      <c r="L47" s="102"/>
      <c r="M47" s="102"/>
      <c r="N47" s="100">
        <v>92</v>
      </c>
      <c r="O47" s="103">
        <f>J47-G47</f>
        <v>4</v>
      </c>
      <c r="P47" s="103"/>
      <c r="Q47" s="103">
        <f>SUM(O47:P47)</f>
        <v>4</v>
      </c>
    </row>
    <row r="48" spans="1:17" ht="36.75" customHeight="1">
      <c r="A48" s="1"/>
      <c r="B48" s="1"/>
      <c r="C48" s="177" t="s">
        <v>172</v>
      </c>
      <c r="D48" s="232"/>
      <c r="E48" s="232"/>
      <c r="F48" s="232"/>
      <c r="G48" s="232"/>
      <c r="H48" s="232"/>
      <c r="I48" s="232"/>
      <c r="J48" s="232"/>
      <c r="K48" s="232"/>
      <c r="L48" s="232"/>
      <c r="M48" s="232"/>
      <c r="N48" s="232"/>
      <c r="O48" s="232"/>
      <c r="P48" s="232"/>
      <c r="Q48" s="233"/>
    </row>
    <row r="49" spans="4:9" ht="3.75" customHeight="1">
      <c r="D49" s="40"/>
      <c r="E49" s="40"/>
      <c r="F49" s="40"/>
      <c r="G49" s="40"/>
      <c r="H49" s="40"/>
      <c r="I49" s="40"/>
    </row>
    <row r="50" ht="12.75" hidden="1"/>
    <row r="51" ht="12.75" hidden="1"/>
    <row r="52" ht="12.75" hidden="1"/>
    <row r="53" ht="12.75" hidden="1"/>
    <row r="54" spans="3:17" ht="15.75" thickBot="1">
      <c r="C54" s="237" t="s">
        <v>168</v>
      </c>
      <c r="D54" s="238"/>
      <c r="E54" s="238"/>
      <c r="F54" s="238"/>
      <c r="G54" s="238"/>
      <c r="H54" s="238"/>
      <c r="I54" s="238"/>
      <c r="J54" s="238"/>
      <c r="K54" s="238"/>
      <c r="L54" s="238"/>
      <c r="M54" s="238"/>
      <c r="N54" s="238"/>
      <c r="O54" s="238"/>
      <c r="P54" s="238"/>
      <c r="Q54" s="239"/>
    </row>
    <row r="55" spans="3:17" ht="13.5" thickBot="1">
      <c r="C55" s="216" t="s">
        <v>164</v>
      </c>
      <c r="D55" s="217"/>
      <c r="E55" s="217"/>
      <c r="F55" s="217"/>
      <c r="G55" s="217"/>
      <c r="H55" s="217"/>
      <c r="I55" s="217"/>
      <c r="J55" s="217"/>
      <c r="K55" s="217"/>
      <c r="L55" s="217"/>
      <c r="M55" s="217"/>
      <c r="N55" s="217"/>
      <c r="O55" s="217"/>
      <c r="P55" s="217"/>
      <c r="Q55" s="218"/>
    </row>
    <row r="56" spans="3:17" ht="12.75">
      <c r="C56" s="39" t="s">
        <v>55</v>
      </c>
      <c r="D56" s="202" t="s">
        <v>54</v>
      </c>
      <c r="E56" s="203"/>
      <c r="F56" s="204"/>
      <c r="G56" s="60"/>
      <c r="H56" s="61"/>
      <c r="I56" s="114" t="s">
        <v>49</v>
      </c>
      <c r="J56" s="115"/>
      <c r="K56" s="115"/>
      <c r="L56" s="115"/>
      <c r="M56" s="115"/>
      <c r="N56" s="115"/>
      <c r="O56" s="116"/>
      <c r="P56" s="116"/>
      <c r="Q56" s="116"/>
    </row>
    <row r="57" spans="3:17" ht="39" customHeight="1">
      <c r="C57" s="20" t="s">
        <v>49</v>
      </c>
      <c r="D57" s="211" t="s">
        <v>173</v>
      </c>
      <c r="E57" s="211"/>
      <c r="F57" s="211"/>
      <c r="G57" s="89">
        <f>'5.1.'!D68</f>
        <v>0</v>
      </c>
      <c r="H57" s="89">
        <v>99.22798</v>
      </c>
      <c r="I57" s="89">
        <f>SUM(G57:H57)</f>
        <v>99.22798</v>
      </c>
      <c r="J57" s="89">
        <f>'5.1.'!G68</f>
        <v>0</v>
      </c>
      <c r="K57" s="24"/>
      <c r="L57" s="24"/>
      <c r="M57" s="105">
        <v>99.228</v>
      </c>
      <c r="N57" s="89">
        <f>SUM(J57:M57)</f>
        <v>99.228</v>
      </c>
      <c r="O57" s="105">
        <f>J57-G57</f>
        <v>0</v>
      </c>
      <c r="P57" s="105">
        <v>0</v>
      </c>
      <c r="Q57" s="105">
        <f>SUM(O57:P57)</f>
        <v>0</v>
      </c>
    </row>
    <row r="58" spans="3:17" ht="12.75">
      <c r="C58" s="20" t="s">
        <v>49</v>
      </c>
      <c r="D58" s="211" t="s">
        <v>174</v>
      </c>
      <c r="E58" s="211"/>
      <c r="F58" s="211"/>
      <c r="G58" s="89">
        <f>'5.1.'!D69</f>
        <v>0</v>
      </c>
      <c r="H58" s="96">
        <v>7</v>
      </c>
      <c r="I58" s="96">
        <f aca="true" t="shared" si="6" ref="I58:I63">SUM(G58:H58)</f>
        <v>7</v>
      </c>
      <c r="J58" s="96">
        <f>'5.1.'!G69</f>
        <v>0</v>
      </c>
      <c r="K58" s="99"/>
      <c r="L58" s="99"/>
      <c r="M58" s="99">
        <v>7</v>
      </c>
      <c r="N58" s="96">
        <f aca="true" t="shared" si="7" ref="N58:N63">SUM(J58:M58)</f>
        <v>7</v>
      </c>
      <c r="O58" s="99">
        <f aca="true" t="shared" si="8" ref="O58:O63">J58-G58</f>
        <v>0</v>
      </c>
      <c r="P58" s="99">
        <v>0</v>
      </c>
      <c r="Q58" s="99">
        <f aca="true" t="shared" si="9" ref="Q58:Q63">SUM(O58:P58)</f>
        <v>0</v>
      </c>
    </row>
    <row r="59" spans="3:17" ht="12.75">
      <c r="C59" s="20" t="s">
        <v>49</v>
      </c>
      <c r="D59" s="211" t="s">
        <v>175</v>
      </c>
      <c r="E59" s="211"/>
      <c r="F59" s="211"/>
      <c r="G59" s="89">
        <f>'5.1.'!D70</f>
        <v>0</v>
      </c>
      <c r="H59" s="96">
        <v>1</v>
      </c>
      <c r="I59" s="96">
        <f t="shared" si="6"/>
        <v>1</v>
      </c>
      <c r="J59" s="96">
        <f>'5.1.'!G70</f>
        <v>0</v>
      </c>
      <c r="K59" s="99"/>
      <c r="L59" s="99"/>
      <c r="M59" s="99">
        <v>1</v>
      </c>
      <c r="N59" s="96">
        <f t="shared" si="7"/>
        <v>1</v>
      </c>
      <c r="O59" s="99">
        <f t="shared" si="8"/>
        <v>0</v>
      </c>
      <c r="P59" s="99">
        <v>0</v>
      </c>
      <c r="Q59" s="99">
        <f t="shared" si="9"/>
        <v>0</v>
      </c>
    </row>
    <row r="60" spans="3:17" ht="12.75">
      <c r="C60" s="20" t="s">
        <v>49</v>
      </c>
      <c r="D60" s="211" t="s">
        <v>176</v>
      </c>
      <c r="E60" s="211"/>
      <c r="F60" s="211"/>
      <c r="G60" s="89">
        <f>'5.1.'!D71</f>
        <v>0</v>
      </c>
      <c r="H60" s="96">
        <v>1</v>
      </c>
      <c r="I60" s="96">
        <f t="shared" si="6"/>
        <v>1</v>
      </c>
      <c r="J60" s="96">
        <f>'5.1.'!G71</f>
        <v>0</v>
      </c>
      <c r="K60" s="99"/>
      <c r="L60" s="99"/>
      <c r="M60" s="99">
        <v>1</v>
      </c>
      <c r="N60" s="96">
        <f t="shared" si="7"/>
        <v>1</v>
      </c>
      <c r="O60" s="99">
        <f t="shared" si="8"/>
        <v>0</v>
      </c>
      <c r="P60" s="99">
        <v>0</v>
      </c>
      <c r="Q60" s="99">
        <f t="shared" si="9"/>
        <v>0</v>
      </c>
    </row>
    <row r="61" spans="3:17" ht="12.75">
      <c r="C61" s="20" t="s">
        <v>49</v>
      </c>
      <c r="D61" s="211" t="s">
        <v>177</v>
      </c>
      <c r="E61" s="211"/>
      <c r="F61" s="211"/>
      <c r="G61" s="89">
        <f>'5.1.'!D72</f>
        <v>0</v>
      </c>
      <c r="H61" s="89">
        <v>63.73</v>
      </c>
      <c r="I61" s="89">
        <f t="shared" si="6"/>
        <v>63.73</v>
      </c>
      <c r="J61" s="89">
        <f>'5.1.'!G72</f>
        <v>0</v>
      </c>
      <c r="K61" s="24"/>
      <c r="L61" s="24"/>
      <c r="M61" s="105">
        <v>63.73</v>
      </c>
      <c r="N61" s="89">
        <f t="shared" si="7"/>
        <v>63.73</v>
      </c>
      <c r="O61" s="99">
        <f t="shared" si="8"/>
        <v>0</v>
      </c>
      <c r="P61" s="99">
        <v>0</v>
      </c>
      <c r="Q61" s="99">
        <f t="shared" si="9"/>
        <v>0</v>
      </c>
    </row>
    <row r="62" spans="3:17" ht="12.75">
      <c r="C62" s="20" t="s">
        <v>49</v>
      </c>
      <c r="D62" s="211" t="s">
        <v>178</v>
      </c>
      <c r="E62" s="211"/>
      <c r="F62" s="211"/>
      <c r="G62" s="89">
        <f>'5.1.'!D73</f>
        <v>0</v>
      </c>
      <c r="H62" s="89">
        <v>19.49898</v>
      </c>
      <c r="I62" s="89">
        <f t="shared" si="6"/>
        <v>19.49898</v>
      </c>
      <c r="J62" s="89">
        <f>'5.1.'!G73</f>
        <v>0</v>
      </c>
      <c r="K62" s="24"/>
      <c r="L62" s="24"/>
      <c r="M62" s="105">
        <v>19.499</v>
      </c>
      <c r="N62" s="89">
        <f t="shared" si="7"/>
        <v>19.499</v>
      </c>
      <c r="O62" s="99">
        <f t="shared" si="8"/>
        <v>0</v>
      </c>
      <c r="P62" s="99">
        <v>0</v>
      </c>
      <c r="Q62" s="99">
        <f t="shared" si="9"/>
        <v>0</v>
      </c>
    </row>
    <row r="63" spans="3:17" ht="12.75">
      <c r="C63" s="20" t="s">
        <v>49</v>
      </c>
      <c r="D63" s="211" t="s">
        <v>179</v>
      </c>
      <c r="E63" s="211"/>
      <c r="F63" s="211"/>
      <c r="G63" s="89">
        <f>'5.1.'!D74</f>
        <v>0</v>
      </c>
      <c r="H63" s="89">
        <v>15.999</v>
      </c>
      <c r="I63" s="89">
        <f t="shared" si="6"/>
        <v>15.999</v>
      </c>
      <c r="J63" s="89">
        <f>'5.1.'!G74</f>
        <v>0</v>
      </c>
      <c r="K63" s="24"/>
      <c r="L63" s="24"/>
      <c r="M63" s="105">
        <v>15.999</v>
      </c>
      <c r="N63" s="89">
        <f t="shared" si="7"/>
        <v>15.999</v>
      </c>
      <c r="O63" s="99">
        <f t="shared" si="8"/>
        <v>0</v>
      </c>
      <c r="P63" s="99">
        <v>0</v>
      </c>
      <c r="Q63" s="99">
        <f t="shared" si="9"/>
        <v>0</v>
      </c>
    </row>
    <row r="64" spans="3:17" ht="12.75" hidden="1">
      <c r="C64" s="20"/>
      <c r="D64" s="211"/>
      <c r="E64" s="211"/>
      <c r="F64" s="211"/>
      <c r="G64" s="89"/>
      <c r="H64" s="89"/>
      <c r="I64" s="89"/>
      <c r="J64" s="89"/>
      <c r="K64" s="24"/>
      <c r="L64" s="24"/>
      <c r="M64" s="105"/>
      <c r="N64" s="89"/>
      <c r="O64" s="99"/>
      <c r="P64" s="99"/>
      <c r="Q64" s="99"/>
    </row>
    <row r="65" spans="3:17" ht="12.75">
      <c r="C65" s="20">
        <v>2</v>
      </c>
      <c r="D65" s="252" t="s">
        <v>52</v>
      </c>
      <c r="E65" s="252"/>
      <c r="F65" s="252"/>
      <c r="G65" s="89"/>
      <c r="H65" s="89"/>
      <c r="I65" s="89"/>
      <c r="J65" s="89"/>
      <c r="K65" s="24"/>
      <c r="L65" s="24"/>
      <c r="M65" s="105"/>
      <c r="N65" s="89"/>
      <c r="O65" s="99"/>
      <c r="P65" s="99"/>
      <c r="Q65" s="99"/>
    </row>
    <row r="66" spans="3:17" ht="12.75">
      <c r="C66" s="20"/>
      <c r="D66" s="211" t="s">
        <v>180</v>
      </c>
      <c r="E66" s="211"/>
      <c r="F66" s="211"/>
      <c r="G66" s="89"/>
      <c r="H66" s="96">
        <v>7</v>
      </c>
      <c r="I66" s="96">
        <f>SUM(G66:H66)</f>
        <v>7</v>
      </c>
      <c r="J66" s="96">
        <f>'5.1.'!G77</f>
        <v>0</v>
      </c>
      <c r="K66" s="99"/>
      <c r="L66" s="99"/>
      <c r="M66" s="99">
        <v>7</v>
      </c>
      <c r="N66" s="96">
        <f>SUM(J66:M66)</f>
        <v>7</v>
      </c>
      <c r="O66" s="99">
        <f>J66-G66</f>
        <v>0</v>
      </c>
      <c r="P66" s="99">
        <v>1</v>
      </c>
      <c r="Q66" s="99">
        <f>SUM(O66:P66)</f>
        <v>1</v>
      </c>
    </row>
    <row r="67" spans="3:17" ht="12.75">
      <c r="C67" s="136"/>
      <c r="D67" s="245" t="s">
        <v>181</v>
      </c>
      <c r="E67" s="245"/>
      <c r="F67" s="245"/>
      <c r="G67" s="137"/>
      <c r="H67" s="138">
        <v>1</v>
      </c>
      <c r="I67" s="138">
        <f>SUM(G67:H67)</f>
        <v>1</v>
      </c>
      <c r="J67" s="138">
        <f>'5.1.'!G78</f>
        <v>0</v>
      </c>
      <c r="K67" s="139"/>
      <c r="L67" s="139"/>
      <c r="M67" s="139">
        <v>1</v>
      </c>
      <c r="N67" s="138">
        <f>SUM(J67:M67)</f>
        <v>1</v>
      </c>
      <c r="O67" s="139">
        <f>J67-G67</f>
        <v>0</v>
      </c>
      <c r="P67" s="139">
        <v>2</v>
      </c>
      <c r="Q67" s="139">
        <f>SUM(O67:P67)</f>
        <v>2</v>
      </c>
    </row>
    <row r="68" spans="3:17" ht="12.75">
      <c r="C68" s="140"/>
      <c r="D68" s="211" t="s">
        <v>182</v>
      </c>
      <c r="E68" s="211"/>
      <c r="F68" s="211"/>
      <c r="G68" s="140"/>
      <c r="H68" s="96">
        <v>1</v>
      </c>
      <c r="I68" s="96">
        <f>SUM(G68:H68)</f>
        <v>1</v>
      </c>
      <c r="J68" s="96">
        <f>'5.1.'!G79</f>
        <v>0</v>
      </c>
      <c r="K68" s="99"/>
      <c r="L68" s="99"/>
      <c r="M68" s="99">
        <v>1</v>
      </c>
      <c r="N68" s="96">
        <f>SUM(J68:M68)</f>
        <v>1</v>
      </c>
      <c r="O68" s="99">
        <f>J68-G68</f>
        <v>0</v>
      </c>
      <c r="P68" s="99">
        <v>3</v>
      </c>
      <c r="Q68" s="99">
        <f>SUM(O68:P68)</f>
        <v>3</v>
      </c>
    </row>
    <row r="69" spans="3:17" ht="15.75" customHeight="1">
      <c r="C69" s="140">
        <v>3</v>
      </c>
      <c r="D69" s="246" t="str">
        <f>D39</f>
        <v>ефективності</v>
      </c>
      <c r="E69" s="247"/>
      <c r="F69" s="247"/>
      <c r="G69" s="247"/>
      <c r="H69" s="247"/>
      <c r="I69" s="247"/>
      <c r="J69" s="247"/>
      <c r="K69" s="247"/>
      <c r="L69" s="247"/>
      <c r="M69" s="247"/>
      <c r="N69" s="247"/>
      <c r="O69" s="247"/>
      <c r="P69" s="247"/>
      <c r="Q69" s="248"/>
    </row>
    <row r="70" spans="3:17" ht="12.75">
      <c r="C70" s="140"/>
      <c r="D70" s="249" t="s">
        <v>183</v>
      </c>
      <c r="E70" s="250"/>
      <c r="F70" s="251"/>
      <c r="G70" s="140"/>
      <c r="H70" s="140">
        <v>14.286</v>
      </c>
      <c r="I70" s="140">
        <f>H70</f>
        <v>14.286</v>
      </c>
      <c r="J70" s="140"/>
      <c r="K70" s="140"/>
      <c r="L70" s="140"/>
      <c r="M70" s="140">
        <f>H70</f>
        <v>14.286</v>
      </c>
      <c r="N70" s="140">
        <f>M70</f>
        <v>14.286</v>
      </c>
      <c r="O70" s="140"/>
      <c r="P70" s="140"/>
      <c r="Q70" s="140"/>
    </row>
    <row r="71" spans="3:17" ht="12.75">
      <c r="C71" s="140"/>
      <c r="D71" s="249" t="s">
        <v>184</v>
      </c>
      <c r="E71" s="250"/>
      <c r="F71" s="251"/>
      <c r="G71" s="140"/>
      <c r="H71" s="140">
        <v>19.49898</v>
      </c>
      <c r="I71" s="140">
        <f>H71</f>
        <v>19.49898</v>
      </c>
      <c r="J71" s="140"/>
      <c r="K71" s="140"/>
      <c r="L71" s="140"/>
      <c r="M71" s="140">
        <f>H71</f>
        <v>19.49898</v>
      </c>
      <c r="N71" s="140">
        <f>M71</f>
        <v>19.49898</v>
      </c>
      <c r="O71" s="140"/>
      <c r="P71" s="140"/>
      <c r="Q71" s="140"/>
    </row>
    <row r="72" spans="3:17" ht="12.75">
      <c r="C72" s="140"/>
      <c r="D72" s="249" t="s">
        <v>185</v>
      </c>
      <c r="E72" s="250"/>
      <c r="F72" s="251"/>
      <c r="G72" s="140"/>
      <c r="H72" s="140">
        <v>15.999</v>
      </c>
      <c r="I72" s="140">
        <f>H72</f>
        <v>15.999</v>
      </c>
      <c r="J72" s="140"/>
      <c r="K72" s="140"/>
      <c r="L72" s="140"/>
      <c r="M72" s="140">
        <f>H72</f>
        <v>15.999</v>
      </c>
      <c r="N72" s="140">
        <f>M72</f>
        <v>15.999</v>
      </c>
      <c r="O72" s="140"/>
      <c r="P72" s="140"/>
      <c r="Q72" s="140"/>
    </row>
    <row r="73" spans="3:17" ht="12.75">
      <c r="C73" s="140">
        <v>4</v>
      </c>
      <c r="D73" s="254" t="s">
        <v>50</v>
      </c>
      <c r="E73" s="255"/>
      <c r="F73" s="255"/>
      <c r="G73" s="255"/>
      <c r="H73" s="255"/>
      <c r="I73" s="255"/>
      <c r="J73" s="255"/>
      <c r="K73" s="255"/>
      <c r="L73" s="255"/>
      <c r="M73" s="255"/>
      <c r="N73" s="255"/>
      <c r="O73" s="255"/>
      <c r="P73" s="255"/>
      <c r="Q73" s="256"/>
    </row>
    <row r="74" spans="3:17" ht="12.75">
      <c r="C74" s="140"/>
      <c r="D74" s="257" t="s">
        <v>186</v>
      </c>
      <c r="E74" s="257"/>
      <c r="F74" s="257"/>
      <c r="G74" s="140"/>
      <c r="H74" s="140">
        <v>100</v>
      </c>
      <c r="I74" s="140">
        <v>100</v>
      </c>
      <c r="J74" s="140"/>
      <c r="K74" s="140"/>
      <c r="L74" s="140"/>
      <c r="M74" s="140">
        <v>100</v>
      </c>
      <c r="N74" s="140">
        <v>100</v>
      </c>
      <c r="O74" s="140"/>
      <c r="P74" s="140"/>
      <c r="Q74" s="140"/>
    </row>
    <row r="75" spans="3:17" ht="12.75">
      <c r="C75" s="140"/>
      <c r="D75" s="257" t="s">
        <v>187</v>
      </c>
      <c r="E75" s="257"/>
      <c r="F75" s="257"/>
      <c r="G75" s="140"/>
      <c r="H75" s="140">
        <v>100</v>
      </c>
      <c r="I75" s="140">
        <v>100</v>
      </c>
      <c r="J75" s="140"/>
      <c r="K75" s="140"/>
      <c r="L75" s="140"/>
      <c r="M75" s="140">
        <v>100</v>
      </c>
      <c r="N75" s="140">
        <v>100</v>
      </c>
      <c r="O75" s="140"/>
      <c r="P75" s="140"/>
      <c r="Q75" s="140"/>
    </row>
    <row r="76" spans="3:17" ht="12.75">
      <c r="C76" s="140"/>
      <c r="D76" s="257" t="s">
        <v>188</v>
      </c>
      <c r="E76" s="257"/>
      <c r="F76" s="257"/>
      <c r="G76" s="140"/>
      <c r="H76" s="140">
        <v>100</v>
      </c>
      <c r="I76" s="140">
        <v>100</v>
      </c>
      <c r="J76" s="140"/>
      <c r="K76" s="140"/>
      <c r="L76" s="140"/>
      <c r="M76" s="140">
        <v>100</v>
      </c>
      <c r="N76" s="140">
        <v>100</v>
      </c>
      <c r="O76" s="140"/>
      <c r="P76" s="140"/>
      <c r="Q76" s="140"/>
    </row>
    <row r="77" spans="3:16" ht="12.75">
      <c r="C77" s="57" t="s">
        <v>66</v>
      </c>
      <c r="D77" s="56" t="s">
        <v>67</v>
      </c>
      <c r="E77" s="56"/>
      <c r="F77" s="56"/>
      <c r="G77" s="56"/>
      <c r="H77" s="56"/>
      <c r="I77" s="56"/>
      <c r="J77" s="56"/>
      <c r="K77" s="56"/>
      <c r="L77" s="56"/>
      <c r="M77" s="56"/>
      <c r="N77" s="56"/>
      <c r="O77" s="56"/>
      <c r="P77" s="56"/>
    </row>
    <row r="78" spans="3:4" ht="12.75">
      <c r="C78" s="37"/>
      <c r="D78" s="11"/>
    </row>
    <row r="79" spans="3:16" ht="12.75">
      <c r="C79" s="258" t="s">
        <v>64</v>
      </c>
      <c r="D79" s="259"/>
      <c r="E79" s="259"/>
      <c r="F79" s="259"/>
      <c r="G79" s="259"/>
      <c r="H79" s="259"/>
      <c r="I79" s="259"/>
      <c r="J79" s="259"/>
      <c r="K79" s="259"/>
      <c r="L79" s="259"/>
      <c r="M79" s="259"/>
      <c r="N79" s="259"/>
      <c r="O79" s="259"/>
      <c r="P79" s="259"/>
    </row>
    <row r="80" spans="3:16" ht="12.75">
      <c r="C80" s="260" t="s">
        <v>68</v>
      </c>
      <c r="D80" s="260"/>
      <c r="E80" s="260"/>
      <c r="F80" s="260"/>
      <c r="G80" s="260"/>
      <c r="H80" s="260"/>
      <c r="I80" s="260"/>
      <c r="J80" s="260"/>
      <c r="K80" s="260"/>
      <c r="L80" s="260"/>
      <c r="M80" s="260"/>
      <c r="N80" s="260"/>
      <c r="O80" s="260"/>
      <c r="P80" s="260"/>
    </row>
    <row r="81" spans="5:7" ht="12.75">
      <c r="E81" s="40"/>
      <c r="F81" s="253"/>
      <c r="G81" s="253"/>
    </row>
    <row r="82" spans="5:7" ht="12.75">
      <c r="E82" s="40"/>
      <c r="F82" s="253"/>
      <c r="G82" s="253"/>
    </row>
    <row r="83" spans="5:7" ht="12.75">
      <c r="E83" s="40"/>
      <c r="F83" s="40"/>
      <c r="G83" s="40"/>
    </row>
    <row r="84" spans="5:7" ht="12.75">
      <c r="E84" s="40"/>
      <c r="F84" s="40"/>
      <c r="G84" s="40"/>
    </row>
    <row r="85" spans="5:7" ht="12.75">
      <c r="E85" s="40"/>
      <c r="F85" s="40"/>
      <c r="G85" s="40"/>
    </row>
  </sheetData>
  <sheetProtection/>
  <mergeCells count="82">
    <mergeCell ref="F82:G82"/>
    <mergeCell ref="D73:Q73"/>
    <mergeCell ref="D74:F74"/>
    <mergeCell ref="D75:F75"/>
    <mergeCell ref="D76:F76"/>
    <mergeCell ref="F81:G81"/>
    <mergeCell ref="C79:P79"/>
    <mergeCell ref="C80:P80"/>
    <mergeCell ref="D68:F68"/>
    <mergeCell ref="D69:Q69"/>
    <mergeCell ref="D70:F70"/>
    <mergeCell ref="D71:F71"/>
    <mergeCell ref="D72:F72"/>
    <mergeCell ref="D62:F62"/>
    <mergeCell ref="D63:F63"/>
    <mergeCell ref="D64:F64"/>
    <mergeCell ref="D65:F65"/>
    <mergeCell ref="D66:F66"/>
    <mergeCell ref="D67:F67"/>
    <mergeCell ref="D56:F56"/>
    <mergeCell ref="D57:F57"/>
    <mergeCell ref="D20:F20"/>
    <mergeCell ref="D58:F58"/>
    <mergeCell ref="D59:F59"/>
    <mergeCell ref="D60:F60"/>
    <mergeCell ref="D23:F23"/>
    <mergeCell ref="D24:F24"/>
    <mergeCell ref="D25:F25"/>
    <mergeCell ref="D41:F41"/>
    <mergeCell ref="D45:F45"/>
    <mergeCell ref="J45:K45"/>
    <mergeCell ref="D30:F30"/>
    <mergeCell ref="D31:F31"/>
    <mergeCell ref="D42:F42"/>
    <mergeCell ref="D39:Q39"/>
    <mergeCell ref="C48:Q48"/>
    <mergeCell ref="D46:F46"/>
    <mergeCell ref="D47:F47"/>
    <mergeCell ref="J47:K47"/>
    <mergeCell ref="D61:F61"/>
    <mergeCell ref="D44:Q44"/>
    <mergeCell ref="C54:Q54"/>
    <mergeCell ref="C55:Q55"/>
    <mergeCell ref="D40:F40"/>
    <mergeCell ref="D12:F12"/>
    <mergeCell ref="D13:F13"/>
    <mergeCell ref="D15:F15"/>
    <mergeCell ref="D6:F6"/>
    <mergeCell ref="J4:N4"/>
    <mergeCell ref="J46:K46"/>
    <mergeCell ref="G4:I4"/>
    <mergeCell ref="D26:F26"/>
    <mergeCell ref="D27:F27"/>
    <mergeCell ref="D28:F28"/>
    <mergeCell ref="D4:F4"/>
    <mergeCell ref="J34:K34"/>
    <mergeCell ref="O4:Q4"/>
    <mergeCell ref="C8:Q8"/>
    <mergeCell ref="C17:Q17"/>
    <mergeCell ref="J33:K33"/>
    <mergeCell ref="D11:F11"/>
    <mergeCell ref="D19:F19"/>
    <mergeCell ref="D21:F21"/>
    <mergeCell ref="D22:F22"/>
    <mergeCell ref="C2:N2"/>
    <mergeCell ref="D9:F9"/>
    <mergeCell ref="C43:Q43"/>
    <mergeCell ref="D5:F5"/>
    <mergeCell ref="C7:Q7"/>
    <mergeCell ref="D10:F10"/>
    <mergeCell ref="D16:Q16"/>
    <mergeCell ref="D36:F36"/>
    <mergeCell ref="D37:F37"/>
    <mergeCell ref="D14:F14"/>
    <mergeCell ref="D34:F34"/>
    <mergeCell ref="D18:Q18"/>
    <mergeCell ref="D33:F33"/>
    <mergeCell ref="C38:Q38"/>
    <mergeCell ref="D35:F35"/>
    <mergeCell ref="J35:K35"/>
    <mergeCell ref="D32:F32"/>
    <mergeCell ref="D29:F29"/>
  </mergeCells>
  <printOptions/>
  <pageMargins left="0" right="0" top="0" bottom="0" header="0" footer="0"/>
  <pageSetup fitToHeight="2" fitToWidth="1" horizontalDpi="300" verticalDpi="300" orientation="landscape" pageOrder="overThenDown" paperSize="9" scale="81" r:id="rId1"/>
</worksheet>
</file>

<file path=xl/worksheets/sheet4.xml><?xml version="1.0" encoding="utf-8"?>
<worksheet xmlns="http://schemas.openxmlformats.org/spreadsheetml/2006/main" xmlns:r="http://schemas.openxmlformats.org/officeDocument/2006/relationships">
  <sheetPr>
    <pageSetUpPr fitToPage="1"/>
  </sheetPr>
  <dimension ref="A1:S72"/>
  <sheetViews>
    <sheetView zoomScale="96" zoomScaleNormal="96" zoomScalePageLayoutView="0" workbookViewId="0" topLeftCell="B41">
      <selection activeCell="Q72" sqref="B1:Q72"/>
    </sheetView>
  </sheetViews>
  <sheetFormatPr defaultColWidth="9.140625" defaultRowHeight="12.75"/>
  <cols>
    <col min="1" max="1" width="8.8515625" style="0" hidden="1" customWidth="1"/>
    <col min="2" max="2" width="8.8515625" style="0" customWidth="1"/>
    <col min="3" max="3" width="5.8515625" style="0" customWidth="1"/>
    <col min="4" max="5" width="10.7109375" style="0" customWidth="1"/>
    <col min="6" max="6" width="26.8515625" style="0" customWidth="1"/>
    <col min="7" max="7" width="12.8515625" style="0" customWidth="1"/>
    <col min="8" max="8" width="10.7109375" style="0" customWidth="1"/>
    <col min="9" max="9" width="11.00390625" style="0" customWidth="1"/>
    <col min="10" max="10" width="11.140625" style="0" customWidth="1"/>
    <col min="11" max="12" width="8.8515625" style="0" hidden="1" customWidth="1"/>
    <col min="13" max="13" width="10.7109375" style="0" customWidth="1"/>
    <col min="14" max="14" width="11.421875" style="0" customWidth="1"/>
    <col min="15" max="15" width="12.421875" style="0" customWidth="1"/>
    <col min="16" max="16" width="11.8515625" style="0" customWidth="1"/>
    <col min="17" max="17" width="12.421875" style="0" customWidth="1"/>
  </cols>
  <sheetData>
    <row r="1" spans="1:11" ht="13.5" customHeight="1">
      <c r="A1" s="1"/>
      <c r="B1" s="1"/>
      <c r="C1" s="35"/>
      <c r="D1" s="35"/>
      <c r="E1" s="35"/>
      <c r="F1" s="35"/>
      <c r="G1" s="34"/>
      <c r="H1" s="34"/>
      <c r="I1" s="34"/>
      <c r="J1" s="34"/>
      <c r="K1" s="1"/>
    </row>
    <row r="2" spans="1:11" ht="13.5" customHeight="1">
      <c r="A2" s="1"/>
      <c r="B2" s="1"/>
      <c r="C2" s="201" t="s">
        <v>69</v>
      </c>
      <c r="D2" s="201"/>
      <c r="E2" s="201"/>
      <c r="F2" s="201"/>
      <c r="G2" s="201"/>
      <c r="H2" s="201"/>
      <c r="I2" s="201"/>
      <c r="J2" s="201"/>
      <c r="K2" s="1"/>
    </row>
    <row r="3" spans="1:17" ht="17.25" customHeight="1">
      <c r="A3" s="1"/>
      <c r="B3" s="1"/>
      <c r="K3" s="1"/>
      <c r="Q3" s="56" t="s">
        <v>62</v>
      </c>
    </row>
    <row r="4" spans="1:19" ht="25.5" customHeight="1">
      <c r="A4" s="1"/>
      <c r="B4" s="1"/>
      <c r="C4" s="33" t="s">
        <v>60</v>
      </c>
      <c r="D4" s="207" t="s">
        <v>23</v>
      </c>
      <c r="E4" s="207"/>
      <c r="F4" s="207"/>
      <c r="G4" s="227" t="s">
        <v>71</v>
      </c>
      <c r="H4" s="228"/>
      <c r="I4" s="229"/>
      <c r="J4" s="214" t="s">
        <v>72</v>
      </c>
      <c r="K4" s="215"/>
      <c r="L4" s="215"/>
      <c r="M4" s="215"/>
      <c r="N4" s="215"/>
      <c r="O4" s="214" t="s">
        <v>73</v>
      </c>
      <c r="P4" s="215"/>
      <c r="Q4" s="215"/>
      <c r="R4" s="41"/>
      <c r="S4" s="41"/>
    </row>
    <row r="5" spans="1:17" ht="25.5" customHeight="1">
      <c r="A5" s="1"/>
      <c r="B5" s="1"/>
      <c r="C5" s="33"/>
      <c r="D5" s="207"/>
      <c r="E5" s="207"/>
      <c r="F5" s="207"/>
      <c r="G5" s="32" t="s">
        <v>2</v>
      </c>
      <c r="H5" s="32" t="s">
        <v>59</v>
      </c>
      <c r="I5" s="32" t="s">
        <v>4</v>
      </c>
      <c r="J5" s="31" t="s">
        <v>2</v>
      </c>
      <c r="K5" s="31" t="s">
        <v>59</v>
      </c>
      <c r="L5" s="31" t="s">
        <v>58</v>
      </c>
      <c r="M5" s="31" t="s">
        <v>3</v>
      </c>
      <c r="N5" s="31" t="s">
        <v>4</v>
      </c>
      <c r="O5" s="30" t="s">
        <v>2</v>
      </c>
      <c r="P5" s="30" t="s">
        <v>59</v>
      </c>
      <c r="Q5" s="29" t="s">
        <v>4</v>
      </c>
    </row>
    <row r="6" spans="1:17" ht="18" customHeight="1">
      <c r="A6" s="1"/>
      <c r="B6" s="1"/>
      <c r="C6" s="28" t="s">
        <v>55</v>
      </c>
      <c r="D6" s="285">
        <v>2</v>
      </c>
      <c r="E6" s="286"/>
      <c r="F6" s="287"/>
      <c r="G6" s="26">
        <v>3</v>
      </c>
      <c r="H6" s="26">
        <v>4</v>
      </c>
      <c r="I6" s="26">
        <v>5</v>
      </c>
      <c r="J6" s="26">
        <v>6</v>
      </c>
      <c r="K6" s="26" t="s">
        <v>57</v>
      </c>
      <c r="L6" s="26" t="s">
        <v>56</v>
      </c>
      <c r="M6" s="26">
        <v>7</v>
      </c>
      <c r="N6" s="26">
        <v>8</v>
      </c>
      <c r="O6" s="74">
        <v>9</v>
      </c>
      <c r="P6" s="74">
        <v>10</v>
      </c>
      <c r="Q6" s="74">
        <v>11</v>
      </c>
    </row>
    <row r="7" spans="1:17" ht="15" customHeight="1">
      <c r="A7" s="1"/>
      <c r="B7" s="1"/>
      <c r="C7" s="75"/>
      <c r="D7" s="290" t="s">
        <v>27</v>
      </c>
      <c r="E7" s="291"/>
      <c r="F7" s="291"/>
      <c r="G7" s="90">
        <v>2994.474</v>
      </c>
      <c r="H7" s="90"/>
      <c r="I7" s="90">
        <f>G7</f>
        <v>2994.474</v>
      </c>
      <c r="J7" s="90">
        <f>'5.1.'!G20</f>
        <v>3850.53252</v>
      </c>
      <c r="K7" s="90"/>
      <c r="L7" s="90"/>
      <c r="M7" s="90">
        <f>'5.3. Показники '!M57</f>
        <v>99.228</v>
      </c>
      <c r="N7" s="90">
        <f>J7</f>
        <v>3850.53252</v>
      </c>
      <c r="O7" s="94">
        <f>J7/G7*100-100</f>
        <v>28.587942990989404</v>
      </c>
      <c r="P7" s="94">
        <v>0</v>
      </c>
      <c r="Q7" s="94">
        <f>O7</f>
        <v>28.587942990989404</v>
      </c>
    </row>
    <row r="8" spans="1:17" ht="25.5" customHeight="1">
      <c r="A8" s="1"/>
      <c r="B8" s="1"/>
      <c r="C8" s="281" t="s">
        <v>117</v>
      </c>
      <c r="D8" s="288"/>
      <c r="E8" s="288"/>
      <c r="F8" s="288"/>
      <c r="G8" s="288"/>
      <c r="H8" s="288"/>
      <c r="I8" s="288"/>
      <c r="J8" s="288"/>
      <c r="K8" s="288"/>
      <c r="L8" s="288"/>
      <c r="M8" s="288"/>
      <c r="N8" s="288"/>
      <c r="O8" s="288"/>
      <c r="P8" s="288"/>
      <c r="Q8" s="289"/>
    </row>
    <row r="9" spans="3:17" ht="39" customHeight="1">
      <c r="C9" s="177" t="s">
        <v>162</v>
      </c>
      <c r="D9" s="178"/>
      <c r="E9" s="178"/>
      <c r="F9" s="178"/>
      <c r="G9" s="178"/>
      <c r="H9" s="178"/>
      <c r="I9" s="178"/>
      <c r="J9" s="178"/>
      <c r="K9" s="178"/>
      <c r="L9" s="178"/>
      <c r="M9" s="178"/>
      <c r="N9" s="178"/>
      <c r="O9" s="178"/>
      <c r="P9" s="178"/>
      <c r="Q9" s="179"/>
    </row>
    <row r="10" spans="3:17" ht="13.5" customHeight="1">
      <c r="C10" s="284" t="s">
        <v>33</v>
      </c>
      <c r="D10" s="215"/>
      <c r="E10" s="215"/>
      <c r="F10" s="215"/>
      <c r="G10" s="215"/>
      <c r="H10" s="215"/>
      <c r="I10" s="215"/>
      <c r="J10" s="215"/>
      <c r="K10" s="215"/>
      <c r="L10" s="215"/>
      <c r="M10" s="215"/>
      <c r="N10" s="215"/>
      <c r="O10" s="215"/>
      <c r="P10" s="215"/>
      <c r="Q10" s="215"/>
    </row>
    <row r="11" spans="3:17" ht="11.25" customHeight="1" thickBot="1">
      <c r="C11" s="263" t="s">
        <v>111</v>
      </c>
      <c r="D11" s="264"/>
      <c r="E11" s="264"/>
      <c r="F11" s="264"/>
      <c r="G11" s="264"/>
      <c r="H11" s="264"/>
      <c r="I11" s="264"/>
      <c r="J11" s="264"/>
      <c r="K11" s="264"/>
      <c r="L11" s="264"/>
      <c r="M11" s="264"/>
      <c r="N11" s="264"/>
      <c r="O11" s="264"/>
      <c r="P11" s="264"/>
      <c r="Q11" s="265"/>
    </row>
    <row r="12" spans="3:17" ht="27" customHeight="1">
      <c r="C12" s="266" t="str">
        <f>'5.3. Показники '!C8:Q8</f>
        <v> Надання соціальних послуг дітям, молоді та сім`ям, які опинились у складних життєвих обставинах та потребують сторонньої допомоги</v>
      </c>
      <c r="D12" s="267"/>
      <c r="E12" s="267"/>
      <c r="F12" s="267"/>
      <c r="G12" s="267"/>
      <c r="H12" s="267"/>
      <c r="I12" s="267"/>
      <c r="J12" s="267"/>
      <c r="K12" s="267"/>
      <c r="L12" s="267"/>
      <c r="M12" s="267"/>
      <c r="N12" s="267"/>
      <c r="O12" s="267"/>
      <c r="P12" s="267"/>
      <c r="Q12" s="268"/>
    </row>
    <row r="13" spans="1:17" ht="25.5" customHeight="1">
      <c r="A13" s="1"/>
      <c r="B13" s="1"/>
      <c r="C13" s="270" t="s">
        <v>74</v>
      </c>
      <c r="D13" s="271"/>
      <c r="E13" s="271"/>
      <c r="F13" s="271"/>
      <c r="G13" s="271"/>
      <c r="H13" s="271"/>
      <c r="I13" s="271"/>
      <c r="J13" s="271"/>
      <c r="K13" s="271"/>
      <c r="L13" s="271"/>
      <c r="M13" s="271"/>
      <c r="N13" s="271"/>
      <c r="O13" s="271"/>
      <c r="P13" s="271"/>
      <c r="Q13" s="272"/>
    </row>
    <row r="14" spans="1:17" ht="18.75" customHeight="1">
      <c r="A14" s="1"/>
      <c r="B14" s="1"/>
      <c r="C14" s="76" t="s">
        <v>55</v>
      </c>
      <c r="D14" s="292" t="s">
        <v>54</v>
      </c>
      <c r="E14" s="293"/>
      <c r="F14" s="294"/>
      <c r="G14" s="106"/>
      <c r="H14" s="106"/>
      <c r="I14" s="107"/>
      <c r="J14" s="108"/>
      <c r="K14" s="108"/>
      <c r="L14" s="108"/>
      <c r="M14" s="108"/>
      <c r="N14" s="108"/>
      <c r="O14" s="109"/>
      <c r="P14" s="109"/>
      <c r="Q14" s="109"/>
    </row>
    <row r="15" spans="1:17" ht="12.75" customHeight="1">
      <c r="A15" s="1"/>
      <c r="B15" s="1"/>
      <c r="C15" s="76"/>
      <c r="D15" s="269" t="str">
        <f>'5.3. Показники '!D10:F10</f>
        <v>обсяг фінансування за програмою</v>
      </c>
      <c r="E15" s="269"/>
      <c r="F15" s="269"/>
      <c r="G15" s="141">
        <v>2994.47</v>
      </c>
      <c r="H15" s="141"/>
      <c r="I15" s="142">
        <f>G15</f>
        <v>2994.47</v>
      </c>
      <c r="J15" s="143">
        <f>'5.3. Показники '!J10</f>
        <v>3850.53252</v>
      </c>
      <c r="K15" s="143"/>
      <c r="L15" s="143"/>
      <c r="M15" s="143"/>
      <c r="N15" s="143">
        <f aca="true" t="shared" si="0" ref="N15:N20">J15</f>
        <v>3850.53252</v>
      </c>
      <c r="O15" s="144">
        <f aca="true" t="shared" si="1" ref="O15:O20">J15/G15*100-100</f>
        <v>28.588114758204313</v>
      </c>
      <c r="P15" s="144"/>
      <c r="Q15" s="144">
        <f aca="true" t="shared" si="2" ref="Q15:Q20">O15</f>
        <v>28.588114758204313</v>
      </c>
    </row>
    <row r="16" spans="1:17" ht="12.75" customHeight="1">
      <c r="A16" s="1"/>
      <c r="B16" s="1"/>
      <c r="C16" s="76"/>
      <c r="D16" s="269" t="str">
        <f>'5.3. Показники '!D11:F11</f>
        <v>кількість центрів соціальних служб для сім'ї, дітей та молоді</v>
      </c>
      <c r="E16" s="269"/>
      <c r="F16" s="269"/>
      <c r="G16" s="145">
        <v>1</v>
      </c>
      <c r="H16" s="145"/>
      <c r="I16" s="146">
        <f>G16</f>
        <v>1</v>
      </c>
      <c r="J16" s="147">
        <f>'5.3. Показники '!J11</f>
        <v>1</v>
      </c>
      <c r="K16" s="147"/>
      <c r="L16" s="147"/>
      <c r="M16" s="147"/>
      <c r="N16" s="147">
        <f t="shared" si="0"/>
        <v>1</v>
      </c>
      <c r="O16" s="148">
        <f t="shared" si="1"/>
        <v>0</v>
      </c>
      <c r="P16" s="148"/>
      <c r="Q16" s="148">
        <f t="shared" si="2"/>
        <v>0</v>
      </c>
    </row>
    <row r="17" spans="1:17" ht="12.75" customHeight="1">
      <c r="A17" s="1"/>
      <c r="B17" s="1"/>
      <c r="C17" s="76"/>
      <c r="D17" s="269" t="str">
        <f>'5.3. Показники '!D12:F12</f>
        <v>кількість штатних працівників центрів, в.т.ч. </v>
      </c>
      <c r="E17" s="269"/>
      <c r="F17" s="269"/>
      <c r="G17" s="149">
        <v>17.75</v>
      </c>
      <c r="H17" s="149"/>
      <c r="I17" s="150">
        <f>G17</f>
        <v>17.75</v>
      </c>
      <c r="J17" s="151">
        <f>'5.3. Показники '!J12</f>
        <v>18.5</v>
      </c>
      <c r="K17" s="151"/>
      <c r="L17" s="151"/>
      <c r="M17" s="151"/>
      <c r="N17" s="151">
        <f t="shared" si="0"/>
        <v>18.5</v>
      </c>
      <c r="O17" s="152">
        <f t="shared" si="1"/>
        <v>4.225352112676049</v>
      </c>
      <c r="P17" s="152"/>
      <c r="Q17" s="152">
        <f t="shared" si="2"/>
        <v>4.225352112676049</v>
      </c>
    </row>
    <row r="18" spans="1:17" ht="21" customHeight="1">
      <c r="A18" s="1"/>
      <c r="B18" s="1"/>
      <c r="C18" s="76"/>
      <c r="D18" s="269" t="str">
        <f>'5.3. Показники '!D13:F13</f>
        <v>кількість фахівців, які безпосередньо надають соціальні послуги громадянам, з них:</v>
      </c>
      <c r="E18" s="269"/>
      <c r="F18" s="269"/>
      <c r="G18" s="149">
        <v>9.75</v>
      </c>
      <c r="H18" s="149"/>
      <c r="I18" s="150">
        <f>G18</f>
        <v>9.75</v>
      </c>
      <c r="J18" s="151">
        <v>9.75</v>
      </c>
      <c r="K18" s="151"/>
      <c r="L18" s="151"/>
      <c r="M18" s="151"/>
      <c r="N18" s="151">
        <v>9.75</v>
      </c>
      <c r="O18" s="152">
        <f t="shared" si="1"/>
        <v>0</v>
      </c>
      <c r="P18" s="152"/>
      <c r="Q18" s="152">
        <f t="shared" si="2"/>
        <v>0</v>
      </c>
    </row>
    <row r="19" spans="1:17" ht="12.75" customHeight="1">
      <c r="A19" s="1"/>
      <c r="B19" s="1"/>
      <c r="C19" s="76"/>
      <c r="D19" s="269" t="str">
        <f>'5.3. Показники '!D14:F14</f>
        <v>кількість фахівців із соціальної роботи</v>
      </c>
      <c r="E19" s="269"/>
      <c r="F19" s="269"/>
      <c r="G19" s="149">
        <v>7.5</v>
      </c>
      <c r="H19" s="149"/>
      <c r="I19" s="150">
        <f>G19</f>
        <v>7.5</v>
      </c>
      <c r="J19" s="151">
        <f>'5.3. Показники '!J14</f>
        <v>10.5</v>
      </c>
      <c r="K19" s="151"/>
      <c r="L19" s="151"/>
      <c r="M19" s="151"/>
      <c r="N19" s="151">
        <f t="shared" si="0"/>
        <v>10.5</v>
      </c>
      <c r="O19" s="152">
        <f t="shared" si="1"/>
        <v>40</v>
      </c>
      <c r="P19" s="152"/>
      <c r="Q19" s="152">
        <f t="shared" si="2"/>
        <v>40</v>
      </c>
    </row>
    <row r="20" spans="1:17" ht="15" customHeight="1">
      <c r="A20" s="1"/>
      <c r="B20" s="1"/>
      <c r="C20" s="76"/>
      <c r="D20" s="269" t="str">
        <f>'5.3. Показники '!D15:F15</f>
        <v>кількість психологів</v>
      </c>
      <c r="E20" s="269"/>
      <c r="F20" s="269"/>
      <c r="G20" s="145">
        <v>3</v>
      </c>
      <c r="H20" s="145"/>
      <c r="I20" s="146">
        <v>3</v>
      </c>
      <c r="J20" s="151">
        <f>'5.3. Показники '!J15</f>
        <v>4</v>
      </c>
      <c r="K20" s="151"/>
      <c r="L20" s="151"/>
      <c r="M20" s="151"/>
      <c r="N20" s="151">
        <f t="shared" si="0"/>
        <v>4</v>
      </c>
      <c r="O20" s="152">
        <f t="shared" si="1"/>
        <v>33.333333333333314</v>
      </c>
      <c r="P20" s="152"/>
      <c r="Q20" s="152">
        <f t="shared" si="2"/>
        <v>33.333333333333314</v>
      </c>
    </row>
    <row r="21" spans="1:17" ht="15" customHeight="1">
      <c r="A21" s="1"/>
      <c r="B21" s="1"/>
      <c r="C21" s="125" t="s">
        <v>53</v>
      </c>
      <c r="D21" s="269" t="s">
        <v>52</v>
      </c>
      <c r="E21" s="269"/>
      <c r="F21" s="269"/>
      <c r="G21" s="269"/>
      <c r="H21" s="269"/>
      <c r="I21" s="269"/>
      <c r="J21" s="269"/>
      <c r="K21" s="269"/>
      <c r="L21" s="269"/>
      <c r="M21" s="269"/>
      <c r="N21" s="269"/>
      <c r="O21" s="269"/>
      <c r="P21" s="269"/>
      <c r="Q21" s="269"/>
    </row>
    <row r="22" spans="1:17" ht="48" customHeight="1">
      <c r="A22" s="1"/>
      <c r="B22" s="1"/>
      <c r="C22" s="73" t="s">
        <v>49</v>
      </c>
      <c r="D22" s="275" t="str">
        <f>'5.3. Показники '!D19:F19</f>
        <v>кількість дитячих будинків сімейного типу, прийомних сімей, сімей патронатних вихователів, сімей, які перебувають у складних життєвих обставинах, охоплених соціальним супроводом/супроводженням</v>
      </c>
      <c r="E22" s="275"/>
      <c r="F22" s="275"/>
      <c r="G22" s="153">
        <v>20</v>
      </c>
      <c r="H22" s="153"/>
      <c r="I22" s="153">
        <v>19</v>
      </c>
      <c r="J22" s="153">
        <f>'5.3. Показники '!J19</f>
        <v>21</v>
      </c>
      <c r="K22" s="146"/>
      <c r="L22" s="146"/>
      <c r="M22" s="146"/>
      <c r="N22" s="146">
        <f>J22</f>
        <v>21</v>
      </c>
      <c r="O22" s="154">
        <f>J22/G22*100-100</f>
        <v>5</v>
      </c>
      <c r="P22" s="154"/>
      <c r="Q22" s="154">
        <f>O22</f>
        <v>5</v>
      </c>
    </row>
    <row r="23" spans="1:17" ht="25.5" customHeight="1">
      <c r="A23" s="1"/>
      <c r="B23" s="1"/>
      <c r="C23" s="73"/>
      <c r="D23" s="275" t="str">
        <f>'5.3. Показники '!D21:F21</f>
        <v>кількість сімей, дітей та молоді, які отримали соціальні послуги</v>
      </c>
      <c r="E23" s="275"/>
      <c r="F23" s="275"/>
      <c r="G23" s="153">
        <v>3339</v>
      </c>
      <c r="H23" s="153"/>
      <c r="I23" s="153">
        <f>G23</f>
        <v>3339</v>
      </c>
      <c r="J23" s="153">
        <f>'5.3. Показники '!J21</f>
        <v>4242</v>
      </c>
      <c r="K23" s="146"/>
      <c r="L23" s="146"/>
      <c r="M23" s="146"/>
      <c r="N23" s="146">
        <f aca="true" t="shared" si="3" ref="N23:N39">J23</f>
        <v>4242</v>
      </c>
      <c r="O23" s="154">
        <f aca="true" t="shared" si="4" ref="O23:O39">J23/G23*100-100</f>
        <v>27.044025157232696</v>
      </c>
      <c r="P23" s="154"/>
      <c r="Q23" s="154">
        <f aca="true" t="shared" si="5" ref="Q23:Q39">O23</f>
        <v>27.044025157232696</v>
      </c>
    </row>
    <row r="24" spans="1:17" ht="49.5" customHeight="1">
      <c r="A24" s="1"/>
      <c r="B24" s="1"/>
      <c r="C24" s="73"/>
      <c r="D24" s="275" t="str">
        <f>'5.3. Показники '!D22:F22</f>
        <v>Кількість сімей/осіб, які планується охопити роботою спеціалізованої служби «Мобільна бригада  соціально-психологічної допомоги особам, які постраждали від домашнього насильства та/або насильства за ознакою статі»</v>
      </c>
      <c r="E24" s="275"/>
      <c r="F24" s="275"/>
      <c r="G24" s="153">
        <v>350</v>
      </c>
      <c r="H24" s="153"/>
      <c r="I24" s="153">
        <f aca="true" t="shared" si="6" ref="I24:I38">G24</f>
        <v>350</v>
      </c>
      <c r="J24" s="153">
        <f>'5.3. Показники '!J22</f>
        <v>350</v>
      </c>
      <c r="K24" s="146"/>
      <c r="L24" s="146"/>
      <c r="M24" s="146"/>
      <c r="N24" s="146">
        <f t="shared" si="3"/>
        <v>350</v>
      </c>
      <c r="O24" s="154">
        <f t="shared" si="4"/>
        <v>0</v>
      </c>
      <c r="P24" s="154"/>
      <c r="Q24" s="154">
        <f t="shared" si="5"/>
        <v>0</v>
      </c>
    </row>
    <row r="25" spans="1:17" ht="13.5" customHeight="1">
      <c r="A25" s="1"/>
      <c r="B25" s="1"/>
      <c r="C25" s="73"/>
      <c r="D25" s="275" t="str">
        <f>'5.3. Показники '!D23:F23</f>
        <v>Кількість наданих послуг</v>
      </c>
      <c r="E25" s="275"/>
      <c r="F25" s="275"/>
      <c r="G25" s="153">
        <v>7134</v>
      </c>
      <c r="H25" s="153"/>
      <c r="I25" s="153">
        <f t="shared" si="6"/>
        <v>7134</v>
      </c>
      <c r="J25" s="153">
        <f>'5.3. Показники '!J23</f>
        <v>8356</v>
      </c>
      <c r="K25" s="146"/>
      <c r="L25" s="146"/>
      <c r="M25" s="146"/>
      <c r="N25" s="146">
        <f t="shared" si="3"/>
        <v>8356</v>
      </c>
      <c r="O25" s="154">
        <f t="shared" si="4"/>
        <v>17.129240257919818</v>
      </c>
      <c r="P25" s="154"/>
      <c r="Q25" s="154">
        <f t="shared" si="5"/>
        <v>17.129240257919818</v>
      </c>
    </row>
    <row r="26" spans="1:17" ht="33" customHeight="1">
      <c r="A26" s="1"/>
      <c r="B26" s="1"/>
      <c r="C26" s="73"/>
      <c r="D26" s="275" t="str">
        <f>'5.3. Показники '!D24:F24</f>
        <v>Кількість сімей/осіб, які опинилися в складних життєвих обставинах, охоплених соціальним супроводом</v>
      </c>
      <c r="E26" s="275"/>
      <c r="F26" s="275"/>
      <c r="G26" s="153">
        <v>156</v>
      </c>
      <c r="H26" s="153"/>
      <c r="I26" s="153">
        <f t="shared" si="6"/>
        <v>156</v>
      </c>
      <c r="J26" s="153">
        <f>'5.3. Показники '!J24</f>
        <v>215</v>
      </c>
      <c r="K26" s="146"/>
      <c r="L26" s="146"/>
      <c r="M26" s="146"/>
      <c r="N26" s="146">
        <f t="shared" si="3"/>
        <v>215</v>
      </c>
      <c r="O26" s="154">
        <f t="shared" si="4"/>
        <v>37.82051282051282</v>
      </c>
      <c r="P26" s="154"/>
      <c r="Q26" s="154">
        <f t="shared" si="5"/>
        <v>37.82051282051282</v>
      </c>
    </row>
    <row r="27" spans="1:17" ht="17.25" customHeight="1">
      <c r="A27" s="1"/>
      <c r="B27" s="1"/>
      <c r="C27" s="73"/>
      <c r="D27" s="275" t="str">
        <f>'5.3. Показники '!D25:F25</f>
        <v>кількість виявлених громадян, які потребуют допомоги, в т.ч.</v>
      </c>
      <c r="E27" s="275"/>
      <c r="F27" s="275"/>
      <c r="G27" s="153">
        <v>3339</v>
      </c>
      <c r="H27" s="153"/>
      <c r="I27" s="153">
        <f t="shared" si="6"/>
        <v>3339</v>
      </c>
      <c r="J27" s="153">
        <f>'5.3. Показники '!J25</f>
        <v>4242</v>
      </c>
      <c r="K27" s="146"/>
      <c r="L27" s="146"/>
      <c r="M27" s="146"/>
      <c r="N27" s="146">
        <f t="shared" si="3"/>
        <v>4242</v>
      </c>
      <c r="O27" s="154">
        <f t="shared" si="4"/>
        <v>27.044025157232696</v>
      </c>
      <c r="P27" s="154"/>
      <c r="Q27" s="154">
        <f t="shared" si="5"/>
        <v>27.044025157232696</v>
      </c>
    </row>
    <row r="28" spans="1:17" ht="15" customHeight="1">
      <c r="A28" s="1"/>
      <c r="B28" s="1"/>
      <c r="C28" s="73"/>
      <c r="D28" s="275" t="str">
        <f>'5.3. Показники '!D26:F26</f>
        <v>сім'ї, в яких триває конфлікт</v>
      </c>
      <c r="E28" s="275"/>
      <c r="F28" s="275"/>
      <c r="G28" s="153">
        <v>280</v>
      </c>
      <c r="H28" s="153"/>
      <c r="I28" s="153">
        <f t="shared" si="6"/>
        <v>280</v>
      </c>
      <c r="J28" s="153">
        <f>'5.3. Показники '!J26</f>
        <v>288</v>
      </c>
      <c r="K28" s="146"/>
      <c r="L28" s="146"/>
      <c r="M28" s="146"/>
      <c r="N28" s="146">
        <f t="shared" si="3"/>
        <v>288</v>
      </c>
      <c r="O28" s="154">
        <f t="shared" si="4"/>
        <v>2.857142857142847</v>
      </c>
      <c r="P28" s="154"/>
      <c r="Q28" s="154">
        <f t="shared" si="5"/>
        <v>2.857142857142847</v>
      </c>
    </row>
    <row r="29" spans="1:17" ht="14.25" customHeight="1">
      <c r="A29" s="1"/>
      <c r="B29" s="1"/>
      <c r="C29" s="73"/>
      <c r="D29" s="275" t="str">
        <f>'5.3. Показники '!D27:F27</f>
        <v>кількість учасників АТО </v>
      </c>
      <c r="E29" s="275"/>
      <c r="F29" s="275"/>
      <c r="G29" s="153">
        <v>112</v>
      </c>
      <c r="H29" s="153"/>
      <c r="I29" s="153">
        <f t="shared" si="6"/>
        <v>112</v>
      </c>
      <c r="J29" s="153">
        <f>'5.3. Показники '!J27</f>
        <v>88</v>
      </c>
      <c r="K29" s="146"/>
      <c r="L29" s="146"/>
      <c r="M29" s="146"/>
      <c r="N29" s="146">
        <f t="shared" si="3"/>
        <v>88</v>
      </c>
      <c r="O29" s="154">
        <f t="shared" si="4"/>
        <v>-21.42857142857143</v>
      </c>
      <c r="P29" s="154"/>
      <c r="Q29" s="154">
        <f t="shared" si="5"/>
        <v>-21.42857142857143</v>
      </c>
    </row>
    <row r="30" spans="1:17" ht="11.25" customHeight="1">
      <c r="A30" s="1"/>
      <c r="B30" s="1"/>
      <c r="C30" s="73"/>
      <c r="D30" s="275" t="str">
        <f>'5.3. Показники '!D28:F28</f>
        <v>кількість внутрішньо переміщених осіб</v>
      </c>
      <c r="E30" s="275"/>
      <c r="F30" s="275"/>
      <c r="G30" s="153">
        <v>140</v>
      </c>
      <c r="H30" s="153"/>
      <c r="I30" s="153">
        <f t="shared" si="6"/>
        <v>140</v>
      </c>
      <c r="J30" s="153">
        <f>'5.3. Показники '!J28</f>
        <v>144</v>
      </c>
      <c r="K30" s="146"/>
      <c r="L30" s="146"/>
      <c r="M30" s="146"/>
      <c r="N30" s="146">
        <f t="shared" si="3"/>
        <v>144</v>
      </c>
      <c r="O30" s="154">
        <f t="shared" si="4"/>
        <v>2.857142857142847</v>
      </c>
      <c r="P30" s="154"/>
      <c r="Q30" s="154">
        <f t="shared" si="5"/>
        <v>2.857142857142847</v>
      </c>
    </row>
    <row r="31" spans="1:17" ht="21.75" customHeight="1">
      <c r="A31" s="1"/>
      <c r="B31" s="1"/>
      <c r="C31" s="73"/>
      <c r="D31" s="275" t="str">
        <f>'5.3. Показники '!D29:F29</f>
        <v>діти-сироти, діти, позбавлені батьківського піклування; особи, з їх числа</v>
      </c>
      <c r="E31" s="275"/>
      <c r="F31" s="275"/>
      <c r="G31" s="153">
        <v>180</v>
      </c>
      <c r="H31" s="153"/>
      <c r="I31" s="153">
        <f t="shared" si="6"/>
        <v>180</v>
      </c>
      <c r="J31" s="153">
        <f>'5.3. Показники '!J29</f>
        <v>124</v>
      </c>
      <c r="K31" s="146"/>
      <c r="L31" s="146"/>
      <c r="M31" s="146"/>
      <c r="N31" s="146">
        <f t="shared" si="3"/>
        <v>124</v>
      </c>
      <c r="O31" s="154">
        <f t="shared" si="4"/>
        <v>-31.111111111111114</v>
      </c>
      <c r="P31" s="154"/>
      <c r="Q31" s="154">
        <f t="shared" si="5"/>
        <v>-31.111111111111114</v>
      </c>
    </row>
    <row r="32" spans="1:17" ht="21.75" customHeight="1">
      <c r="A32" s="1"/>
      <c r="B32" s="1"/>
      <c r="C32" s="73"/>
      <c r="D32" s="275" t="str">
        <f>'5.3. Показники '!D30:F30</f>
        <v>сім'ї, діти ,особи, які зазнали насильства в сім'ї</v>
      </c>
      <c r="E32" s="275"/>
      <c r="F32" s="275"/>
      <c r="G32" s="153">
        <v>204</v>
      </c>
      <c r="H32" s="153"/>
      <c r="I32" s="153">
        <f t="shared" si="6"/>
        <v>204</v>
      </c>
      <c r="J32" s="153">
        <f>'5.3. Показники '!J30</f>
        <v>271</v>
      </c>
      <c r="K32" s="146"/>
      <c r="L32" s="146"/>
      <c r="M32" s="146"/>
      <c r="N32" s="146">
        <f t="shared" si="3"/>
        <v>271</v>
      </c>
      <c r="O32" s="154">
        <f t="shared" si="4"/>
        <v>32.84313725490196</v>
      </c>
      <c r="P32" s="154"/>
      <c r="Q32" s="154">
        <f t="shared" si="5"/>
        <v>32.84313725490196</v>
      </c>
    </row>
    <row r="33" spans="1:17" ht="27.75" customHeight="1">
      <c r="A33" s="1"/>
      <c r="B33" s="1"/>
      <c r="C33" s="73"/>
      <c r="D33" s="275" t="str">
        <f>'5.3. Показники '!D31:F31</f>
        <v>батьки або особи, які їх замінюють, які ухиляються від виконання своїх обов’язків із виховання дитини</v>
      </c>
      <c r="E33" s="275"/>
      <c r="F33" s="275"/>
      <c r="G33" s="153">
        <v>68</v>
      </c>
      <c r="H33" s="153"/>
      <c r="I33" s="153">
        <f t="shared" si="6"/>
        <v>68</v>
      </c>
      <c r="J33" s="153">
        <f>'5.3. Показники '!J31</f>
        <v>44</v>
      </c>
      <c r="K33" s="146"/>
      <c r="L33" s="146"/>
      <c r="M33" s="146"/>
      <c r="N33" s="146">
        <f t="shared" si="3"/>
        <v>44</v>
      </c>
      <c r="O33" s="154">
        <f t="shared" si="4"/>
        <v>-35.294117647058826</v>
      </c>
      <c r="P33" s="154"/>
      <c r="Q33" s="154">
        <f t="shared" si="5"/>
        <v>-35.294117647058826</v>
      </c>
    </row>
    <row r="34" spans="1:17" ht="26.25" customHeight="1">
      <c r="A34" s="1"/>
      <c r="B34" s="1"/>
      <c r="C34" s="73"/>
      <c r="D34" s="275" t="str">
        <f>'5.3. Показники '!D32:F32</f>
        <v>сім'ї, члени яких перебували/перебувають у конфлікті з законом</v>
      </c>
      <c r="E34" s="275"/>
      <c r="F34" s="275"/>
      <c r="G34" s="153">
        <v>45</v>
      </c>
      <c r="H34" s="153"/>
      <c r="I34" s="153">
        <f t="shared" si="6"/>
        <v>45</v>
      </c>
      <c r="J34" s="153">
        <f>'5.3. Показники '!J32</f>
        <v>40</v>
      </c>
      <c r="K34" s="146"/>
      <c r="L34" s="146"/>
      <c r="M34" s="146"/>
      <c r="N34" s="146">
        <f t="shared" si="3"/>
        <v>40</v>
      </c>
      <c r="O34" s="154">
        <f t="shared" si="4"/>
        <v>-11.111111111111114</v>
      </c>
      <c r="P34" s="154"/>
      <c r="Q34" s="154">
        <f t="shared" si="5"/>
        <v>-11.111111111111114</v>
      </c>
    </row>
    <row r="35" spans="1:17" ht="14.25" customHeight="1">
      <c r="A35" s="1"/>
      <c r="B35" s="1"/>
      <c r="C35" s="73"/>
      <c r="D35" s="275" t="str">
        <f>'5.3. Показники '!D33:F33</f>
        <v>одинока матір(батько)</v>
      </c>
      <c r="E35" s="275"/>
      <c r="F35" s="275"/>
      <c r="G35" s="153">
        <v>139</v>
      </c>
      <c r="H35" s="153"/>
      <c r="I35" s="153">
        <f t="shared" si="6"/>
        <v>139</v>
      </c>
      <c r="J35" s="153">
        <f>'5.3. Показники '!J33</f>
        <v>58</v>
      </c>
      <c r="K35" s="146"/>
      <c r="L35" s="146"/>
      <c r="M35" s="146"/>
      <c r="N35" s="146">
        <f t="shared" si="3"/>
        <v>58</v>
      </c>
      <c r="O35" s="154">
        <f t="shared" si="4"/>
        <v>-58.273381294964025</v>
      </c>
      <c r="P35" s="154"/>
      <c r="Q35" s="154">
        <f t="shared" si="5"/>
        <v>-58.273381294964025</v>
      </c>
    </row>
    <row r="36" spans="1:17" ht="15" customHeight="1">
      <c r="A36" s="1"/>
      <c r="B36" s="1"/>
      <c r="C36" s="73"/>
      <c r="D36" s="275" t="str">
        <f>'5.3. Показники '!D34:F34</f>
        <v>Сім'ї, де один чи кілька членів мають інвалідність</v>
      </c>
      <c r="E36" s="275"/>
      <c r="F36" s="275"/>
      <c r="G36" s="153">
        <v>84</v>
      </c>
      <c r="H36" s="153"/>
      <c r="I36" s="153">
        <f t="shared" si="6"/>
        <v>84</v>
      </c>
      <c r="J36" s="153">
        <f>'5.3. Показники '!J34</f>
        <v>147</v>
      </c>
      <c r="K36" s="146"/>
      <c r="L36" s="146"/>
      <c r="M36" s="146"/>
      <c r="N36" s="146">
        <f t="shared" si="3"/>
        <v>147</v>
      </c>
      <c r="O36" s="154">
        <f t="shared" si="4"/>
        <v>75</v>
      </c>
      <c r="P36" s="154"/>
      <c r="Q36" s="154">
        <f t="shared" si="5"/>
        <v>75</v>
      </c>
    </row>
    <row r="37" spans="1:17" ht="10.5" customHeight="1">
      <c r="A37" s="1"/>
      <c r="B37" s="1"/>
      <c r="C37" s="73"/>
      <c r="D37" s="275" t="str">
        <f>'5.3. Показники '!D35:F35</f>
        <v>сім’я (особа) опікунів/піклувальників  </v>
      </c>
      <c r="E37" s="275"/>
      <c r="F37" s="275"/>
      <c r="G37" s="153">
        <v>50</v>
      </c>
      <c r="H37" s="153"/>
      <c r="I37" s="153">
        <f t="shared" si="6"/>
        <v>50</v>
      </c>
      <c r="J37" s="153">
        <f>'5.3. Показники '!J35</f>
        <v>55</v>
      </c>
      <c r="K37" s="146"/>
      <c r="L37" s="146"/>
      <c r="M37" s="146"/>
      <c r="N37" s="146">
        <f t="shared" si="3"/>
        <v>55</v>
      </c>
      <c r="O37" s="154">
        <f t="shared" si="4"/>
        <v>10.000000000000014</v>
      </c>
      <c r="P37" s="154"/>
      <c r="Q37" s="154">
        <f t="shared" si="5"/>
        <v>10.000000000000014</v>
      </c>
    </row>
    <row r="38" spans="1:17" ht="14.25" customHeight="1">
      <c r="A38" s="1"/>
      <c r="B38" s="1"/>
      <c r="C38" s="73"/>
      <c r="D38" s="275" t="str">
        <f>'5.3. Показники '!D36:F36</f>
        <v>сім'ї, де є алко/наркозалежні члени родини</v>
      </c>
      <c r="E38" s="275"/>
      <c r="F38" s="275"/>
      <c r="G38" s="153">
        <v>20</v>
      </c>
      <c r="H38" s="153"/>
      <c r="I38" s="153">
        <f t="shared" si="6"/>
        <v>20</v>
      </c>
      <c r="J38" s="153">
        <f>'5.3. Показники '!J36</f>
        <v>24</v>
      </c>
      <c r="K38" s="146"/>
      <c r="L38" s="146"/>
      <c r="M38" s="146"/>
      <c r="N38" s="146">
        <f t="shared" si="3"/>
        <v>24</v>
      </c>
      <c r="O38" s="154">
        <f t="shared" si="4"/>
        <v>20</v>
      </c>
      <c r="P38" s="154"/>
      <c r="Q38" s="154">
        <f t="shared" si="5"/>
        <v>20</v>
      </c>
    </row>
    <row r="39" spans="1:17" ht="11.25" customHeight="1">
      <c r="A39" s="1"/>
      <c r="B39" s="1"/>
      <c r="C39" s="73"/>
      <c r="D39" s="275" t="str">
        <f>'5.3. Показники '!D37:F37</f>
        <v>Інші категорії родин</v>
      </c>
      <c r="E39" s="275"/>
      <c r="F39" s="275"/>
      <c r="G39" s="153">
        <v>2017</v>
      </c>
      <c r="H39" s="153"/>
      <c r="I39" s="153">
        <v>2017</v>
      </c>
      <c r="J39" s="153">
        <f>'5.3. Показники '!J37</f>
        <v>2959</v>
      </c>
      <c r="K39" s="146"/>
      <c r="L39" s="146"/>
      <c r="M39" s="146"/>
      <c r="N39" s="146">
        <f t="shared" si="3"/>
        <v>2959</v>
      </c>
      <c r="O39" s="154">
        <f t="shared" si="4"/>
        <v>46.70302429350522</v>
      </c>
      <c r="P39" s="154"/>
      <c r="Q39" s="154">
        <f t="shared" si="5"/>
        <v>46.70302429350522</v>
      </c>
    </row>
    <row r="40" spans="1:17" ht="21.75" customHeight="1" hidden="1">
      <c r="A40" s="1"/>
      <c r="B40" s="1"/>
      <c r="C40" s="73"/>
      <c r="D40" s="243"/>
      <c r="E40" s="243"/>
      <c r="F40" s="243"/>
      <c r="G40" s="96"/>
      <c r="H40" s="96"/>
      <c r="I40" s="96"/>
      <c r="J40" s="96"/>
      <c r="K40" s="99"/>
      <c r="L40" s="99"/>
      <c r="M40" s="99"/>
      <c r="N40" s="99"/>
      <c r="O40" s="103"/>
      <c r="P40" s="103"/>
      <c r="Q40" s="103"/>
    </row>
    <row r="41" spans="1:17" ht="11.25" customHeight="1">
      <c r="A41" s="1"/>
      <c r="B41" s="1"/>
      <c r="C41" s="22">
        <v>3</v>
      </c>
      <c r="D41" s="269" t="s">
        <v>51</v>
      </c>
      <c r="E41" s="269"/>
      <c r="F41" s="269"/>
      <c r="G41" s="269"/>
      <c r="H41" s="269"/>
      <c r="I41" s="269"/>
      <c r="J41" s="269"/>
      <c r="K41" s="269"/>
      <c r="L41" s="269"/>
      <c r="M41" s="269"/>
      <c r="N41" s="269"/>
      <c r="O41" s="269"/>
      <c r="P41" s="269"/>
      <c r="Q41" s="269"/>
    </row>
    <row r="42" spans="1:17" ht="33" customHeight="1">
      <c r="A42" s="1"/>
      <c r="B42" s="1"/>
      <c r="C42" s="73" t="s">
        <v>49</v>
      </c>
      <c r="D42" s="243" t="str">
        <f>'5.3. Показники '!D40:F40</f>
        <v>середня кількість послуг наданих одним працівником, який безпосередньо надає соціальні послуги (од)</v>
      </c>
      <c r="E42" s="243"/>
      <c r="F42" s="243"/>
      <c r="G42" s="155">
        <v>679</v>
      </c>
      <c r="H42" s="155"/>
      <c r="I42" s="155">
        <f>G42</f>
        <v>679</v>
      </c>
      <c r="J42" s="155">
        <f>'5.3. Показники '!J40</f>
        <v>576</v>
      </c>
      <c r="K42" s="156"/>
      <c r="L42" s="156"/>
      <c r="M42" s="156"/>
      <c r="N42" s="156">
        <f>J42</f>
        <v>576</v>
      </c>
      <c r="O42" s="157">
        <f>J42/G42*100-100</f>
        <v>-15.169366715758471</v>
      </c>
      <c r="P42" s="157"/>
      <c r="Q42" s="157">
        <f>O42</f>
        <v>-15.169366715758471</v>
      </c>
    </row>
    <row r="43" spans="1:17" ht="12" customHeight="1">
      <c r="A43" s="1"/>
      <c r="B43" s="1"/>
      <c r="C43" s="73"/>
      <c r="D43" s="243" t="str">
        <f>'5.3. Показники '!D41:F41</f>
        <v>середні витрати на надання однієї соціальної послуги (грн.)</v>
      </c>
      <c r="E43" s="243"/>
      <c r="F43" s="243"/>
      <c r="G43" s="158">
        <v>419.75</v>
      </c>
      <c r="H43" s="158"/>
      <c r="I43" s="158">
        <f>G43</f>
        <v>419.75</v>
      </c>
      <c r="J43" s="158">
        <f>'5.3. Показники '!J41</f>
        <v>460.81</v>
      </c>
      <c r="K43" s="159"/>
      <c r="L43" s="159"/>
      <c r="M43" s="159"/>
      <c r="N43" s="159">
        <f>J43</f>
        <v>460.81</v>
      </c>
      <c r="O43" s="157">
        <f>J43/G43*100-100</f>
        <v>9.782013103037528</v>
      </c>
      <c r="P43" s="157"/>
      <c r="Q43" s="157">
        <f>O43</f>
        <v>9.782013103037528</v>
      </c>
    </row>
    <row r="44" spans="1:17" ht="24.75" customHeight="1" hidden="1">
      <c r="A44" s="1"/>
      <c r="B44" s="1"/>
      <c r="C44" s="73"/>
      <c r="D44" s="273"/>
      <c r="E44" s="273"/>
      <c r="F44" s="274"/>
      <c r="G44" s="110"/>
      <c r="H44" s="110"/>
      <c r="I44" s="110"/>
      <c r="J44" s="111"/>
      <c r="K44" s="112"/>
      <c r="L44" s="112"/>
      <c r="M44" s="112"/>
      <c r="N44" s="112"/>
      <c r="O44" s="113"/>
      <c r="P44" s="113"/>
      <c r="Q44" s="113"/>
    </row>
    <row r="45" spans="1:17" ht="12" customHeight="1">
      <c r="A45" s="1"/>
      <c r="B45" s="1"/>
      <c r="C45" s="104">
        <v>4</v>
      </c>
      <c r="D45" s="278" t="s">
        <v>50</v>
      </c>
      <c r="E45" s="193"/>
      <c r="F45" s="193"/>
      <c r="G45" s="279"/>
      <c r="H45" s="279"/>
      <c r="I45" s="279"/>
      <c r="J45" s="279"/>
      <c r="K45" s="279"/>
      <c r="L45" s="279"/>
      <c r="M45" s="279"/>
      <c r="N45" s="279"/>
      <c r="O45" s="279"/>
      <c r="P45" s="279"/>
      <c r="Q45" s="280"/>
    </row>
    <row r="46" spans="1:17" ht="23.25" customHeight="1">
      <c r="A46" s="1"/>
      <c r="B46" s="1"/>
      <c r="C46" s="5"/>
      <c r="D46" s="243" t="s">
        <v>161</v>
      </c>
      <c r="E46" s="243"/>
      <c r="F46" s="243"/>
      <c r="G46" s="86">
        <v>92</v>
      </c>
      <c r="H46" s="86"/>
      <c r="I46" s="86">
        <v>92</v>
      </c>
      <c r="J46" s="86">
        <v>96</v>
      </c>
      <c r="K46" s="86"/>
      <c r="L46" s="86"/>
      <c r="M46" s="86"/>
      <c r="N46" s="86">
        <v>96</v>
      </c>
      <c r="O46" s="154">
        <f>J46/G46*100-100</f>
        <v>4.347826086956516</v>
      </c>
      <c r="P46" s="86"/>
      <c r="Q46" s="154">
        <f>O46</f>
        <v>4.347826086956516</v>
      </c>
    </row>
    <row r="47" spans="1:17" ht="30" customHeight="1">
      <c r="A47" s="1"/>
      <c r="B47" s="1"/>
      <c r="C47" s="5"/>
      <c r="D47" s="276" t="str">
        <f>'5.3. Показники '!D45:F45</f>
        <v>динаміка кількості осіб, яким надано соціальні послуги, порівняно з минулим роком (%)</v>
      </c>
      <c r="E47" s="276"/>
      <c r="F47" s="277"/>
      <c r="G47" s="153">
        <v>17</v>
      </c>
      <c r="H47" s="153"/>
      <c r="I47" s="153">
        <f>G47</f>
        <v>17</v>
      </c>
      <c r="J47" s="153">
        <v>18</v>
      </c>
      <c r="K47" s="146"/>
      <c r="L47" s="146"/>
      <c r="M47" s="146"/>
      <c r="N47" s="153">
        <f>J47</f>
        <v>18</v>
      </c>
      <c r="O47" s="154">
        <f>J47/G47*100-100</f>
        <v>5.882352941176478</v>
      </c>
      <c r="P47" s="154"/>
      <c r="Q47" s="154">
        <f>O47</f>
        <v>5.882352941176478</v>
      </c>
    </row>
    <row r="48" spans="1:17" ht="44.25" customHeight="1">
      <c r="A48" s="1"/>
      <c r="B48" s="1"/>
      <c r="C48" s="5"/>
      <c r="D48" s="276" t="str">
        <f>'5.3. Показники '!D46:F46</f>
        <v>частка отримувачів соціальних послуг, які набули навичок справлятися із складними життєвими обставинами та мінімізувати їхні наслідки, від загальної кількості отримувачів соціальних послуг (%)</v>
      </c>
      <c r="E48" s="276"/>
      <c r="F48" s="277"/>
      <c r="G48" s="153">
        <v>80</v>
      </c>
      <c r="H48" s="153"/>
      <c r="I48" s="153">
        <f>G48</f>
        <v>80</v>
      </c>
      <c r="J48" s="153">
        <v>95</v>
      </c>
      <c r="K48" s="146"/>
      <c r="L48" s="146"/>
      <c r="M48" s="146"/>
      <c r="N48" s="153">
        <f>J48</f>
        <v>95</v>
      </c>
      <c r="O48" s="154">
        <f>J48/G48*100-100</f>
        <v>18.75</v>
      </c>
      <c r="P48" s="154"/>
      <c r="Q48" s="154">
        <f>O48</f>
        <v>18.75</v>
      </c>
    </row>
    <row r="49" spans="1:17" s="11" customFormat="1" ht="54.75" customHeight="1">
      <c r="A49" s="62"/>
      <c r="B49" s="62"/>
      <c r="C49" s="281" t="s">
        <v>189</v>
      </c>
      <c r="D49" s="282"/>
      <c r="E49" s="282"/>
      <c r="F49" s="282"/>
      <c r="G49" s="282"/>
      <c r="H49" s="282"/>
      <c r="I49" s="282"/>
      <c r="J49" s="282"/>
      <c r="K49" s="282"/>
      <c r="L49" s="282"/>
      <c r="M49" s="282"/>
      <c r="N49" s="282"/>
      <c r="O49" s="282"/>
      <c r="P49" s="282"/>
      <c r="Q49" s="283"/>
    </row>
    <row r="50" spans="3:17" ht="13.5" thickBot="1">
      <c r="C50" s="263" t="s">
        <v>111</v>
      </c>
      <c r="D50" s="264"/>
      <c r="E50" s="264"/>
      <c r="F50" s="264"/>
      <c r="G50" s="264"/>
      <c r="H50" s="264"/>
      <c r="I50" s="264"/>
      <c r="J50" s="264"/>
      <c r="K50" s="264"/>
      <c r="L50" s="264"/>
      <c r="M50" s="264"/>
      <c r="N50" s="264"/>
      <c r="O50" s="264"/>
      <c r="P50" s="264"/>
      <c r="Q50" s="265"/>
    </row>
    <row r="51" spans="3:17" ht="12.75">
      <c r="C51" s="266" t="s">
        <v>164</v>
      </c>
      <c r="D51" s="267"/>
      <c r="E51" s="267"/>
      <c r="F51" s="267"/>
      <c r="G51" s="267"/>
      <c r="H51" s="267"/>
      <c r="I51" s="267"/>
      <c r="J51" s="267"/>
      <c r="K51" s="267"/>
      <c r="L51" s="267"/>
      <c r="M51" s="267"/>
      <c r="N51" s="267"/>
      <c r="O51" s="267"/>
      <c r="P51" s="267"/>
      <c r="Q51" s="268"/>
    </row>
    <row r="52" spans="3:17" ht="14.25">
      <c r="C52" s="76" t="s">
        <v>55</v>
      </c>
      <c r="D52" s="269" t="s">
        <v>54</v>
      </c>
      <c r="E52" s="269"/>
      <c r="F52" s="269"/>
      <c r="G52" s="140"/>
      <c r="H52" s="140"/>
      <c r="I52" s="140"/>
      <c r="J52" s="140"/>
      <c r="K52" s="140"/>
      <c r="L52" s="140"/>
      <c r="M52" s="160">
        <f>'5.3. Показники '!M57</f>
        <v>99.228</v>
      </c>
      <c r="N52" s="160">
        <f>M52</f>
        <v>99.228</v>
      </c>
      <c r="O52" s="140"/>
      <c r="P52" s="140"/>
      <c r="Q52" s="140"/>
    </row>
    <row r="53" spans="3:17" ht="14.25">
      <c r="C53" s="5" t="s">
        <v>49</v>
      </c>
      <c r="D53" s="211" t="s">
        <v>173</v>
      </c>
      <c r="E53" s="211"/>
      <c r="F53" s="211"/>
      <c r="G53" s="140"/>
      <c r="H53" s="140"/>
      <c r="I53" s="140"/>
      <c r="J53" s="140"/>
      <c r="K53" s="140"/>
      <c r="L53" s="140"/>
      <c r="M53" s="160">
        <f>'5.3. Показники '!M58</f>
        <v>7</v>
      </c>
      <c r="N53" s="160">
        <f aca="true" t="shared" si="7" ref="N53:N72">M53</f>
        <v>7</v>
      </c>
      <c r="O53" s="140"/>
      <c r="P53" s="140"/>
      <c r="Q53" s="140"/>
    </row>
    <row r="54" spans="3:17" ht="14.25">
      <c r="C54" s="5" t="s">
        <v>49</v>
      </c>
      <c r="D54" s="211" t="s">
        <v>174</v>
      </c>
      <c r="E54" s="211"/>
      <c r="F54" s="211"/>
      <c r="G54" s="140"/>
      <c r="H54" s="140"/>
      <c r="I54" s="140"/>
      <c r="J54" s="140"/>
      <c r="K54" s="140"/>
      <c r="L54" s="140"/>
      <c r="M54" s="160">
        <f>'5.3. Показники '!M59</f>
        <v>1</v>
      </c>
      <c r="N54" s="160">
        <f t="shared" si="7"/>
        <v>1</v>
      </c>
      <c r="O54" s="140"/>
      <c r="P54" s="140"/>
      <c r="Q54" s="140"/>
    </row>
    <row r="55" spans="3:17" ht="14.25">
      <c r="C55" s="5" t="s">
        <v>49</v>
      </c>
      <c r="D55" s="211" t="s">
        <v>175</v>
      </c>
      <c r="E55" s="211"/>
      <c r="F55" s="211"/>
      <c r="G55" s="140"/>
      <c r="H55" s="140"/>
      <c r="I55" s="140"/>
      <c r="J55" s="140"/>
      <c r="K55" s="140"/>
      <c r="L55" s="140"/>
      <c r="M55" s="160">
        <f>'5.3. Показники '!M60</f>
        <v>1</v>
      </c>
      <c r="N55" s="160">
        <f t="shared" si="7"/>
        <v>1</v>
      </c>
      <c r="O55" s="140"/>
      <c r="P55" s="140"/>
      <c r="Q55" s="140"/>
    </row>
    <row r="56" spans="3:17" ht="14.25">
      <c r="C56" s="5" t="s">
        <v>49</v>
      </c>
      <c r="D56" s="211" t="s">
        <v>176</v>
      </c>
      <c r="E56" s="211"/>
      <c r="F56" s="211"/>
      <c r="G56" s="140"/>
      <c r="H56" s="140"/>
      <c r="I56" s="140"/>
      <c r="J56" s="140"/>
      <c r="K56" s="140"/>
      <c r="L56" s="140"/>
      <c r="M56" s="160">
        <f>'5.3. Показники '!M61</f>
        <v>63.73</v>
      </c>
      <c r="N56" s="160">
        <f t="shared" si="7"/>
        <v>63.73</v>
      </c>
      <c r="O56" s="140"/>
      <c r="P56" s="140"/>
      <c r="Q56" s="140"/>
    </row>
    <row r="57" spans="3:17" ht="14.25">
      <c r="C57" s="5" t="s">
        <v>49</v>
      </c>
      <c r="D57" s="211" t="s">
        <v>177</v>
      </c>
      <c r="E57" s="211"/>
      <c r="F57" s="211"/>
      <c r="G57" s="140"/>
      <c r="H57" s="140"/>
      <c r="I57" s="140"/>
      <c r="J57" s="140"/>
      <c r="K57" s="140"/>
      <c r="L57" s="140"/>
      <c r="M57" s="160">
        <f>'5.3. Показники '!M62</f>
        <v>19.499</v>
      </c>
      <c r="N57" s="160">
        <f t="shared" si="7"/>
        <v>19.499</v>
      </c>
      <c r="O57" s="140"/>
      <c r="P57" s="140"/>
      <c r="Q57" s="140"/>
    </row>
    <row r="58" spans="3:17" ht="14.25">
      <c r="C58" s="5" t="s">
        <v>49</v>
      </c>
      <c r="D58" s="211" t="s">
        <v>178</v>
      </c>
      <c r="E58" s="211"/>
      <c r="F58" s="211"/>
      <c r="G58" s="140"/>
      <c r="H58" s="140"/>
      <c r="I58" s="140"/>
      <c r="J58" s="140"/>
      <c r="K58" s="140"/>
      <c r="L58" s="140"/>
      <c r="M58" s="160">
        <f>'5.3. Показники '!M63</f>
        <v>15.999</v>
      </c>
      <c r="N58" s="160">
        <f t="shared" si="7"/>
        <v>15.999</v>
      </c>
      <c r="O58" s="140"/>
      <c r="P58" s="140"/>
      <c r="Q58" s="140"/>
    </row>
    <row r="59" spans="3:17" ht="13.5" customHeight="1">
      <c r="C59" s="5" t="s">
        <v>49</v>
      </c>
      <c r="D59" s="211" t="s">
        <v>179</v>
      </c>
      <c r="E59" s="211"/>
      <c r="F59" s="211"/>
      <c r="G59" s="140"/>
      <c r="H59" s="140"/>
      <c r="I59" s="140"/>
      <c r="J59" s="140"/>
      <c r="K59" s="140"/>
      <c r="L59" s="140"/>
      <c r="M59" s="160">
        <f>'5.3. Показники '!M64</f>
        <v>0</v>
      </c>
      <c r="N59" s="160">
        <f t="shared" si="7"/>
        <v>0</v>
      </c>
      <c r="O59" s="140"/>
      <c r="P59" s="140"/>
      <c r="Q59" s="140"/>
    </row>
    <row r="60" spans="3:17" ht="14.25" hidden="1">
      <c r="C60" s="5"/>
      <c r="D60" s="211"/>
      <c r="E60" s="211"/>
      <c r="F60" s="211"/>
      <c r="G60" s="140"/>
      <c r="H60" s="140"/>
      <c r="I60" s="140"/>
      <c r="J60" s="140"/>
      <c r="K60" s="140"/>
      <c r="L60" s="140"/>
      <c r="M60" s="160">
        <f>'5.3. Показники '!M65</f>
        <v>0</v>
      </c>
      <c r="N60" s="160">
        <f t="shared" si="7"/>
        <v>0</v>
      </c>
      <c r="O60" s="140"/>
      <c r="P60" s="140"/>
      <c r="Q60" s="140"/>
    </row>
    <row r="61" spans="3:17" ht="14.25">
      <c r="C61" s="5">
        <v>2</v>
      </c>
      <c r="D61" s="252" t="s">
        <v>52</v>
      </c>
      <c r="E61" s="252"/>
      <c r="F61" s="252"/>
      <c r="G61" s="140"/>
      <c r="H61" s="140"/>
      <c r="I61" s="140"/>
      <c r="J61" s="140"/>
      <c r="K61" s="140"/>
      <c r="L61" s="140"/>
      <c r="M61" s="160">
        <f>'5.3. Показники '!M66</f>
        <v>7</v>
      </c>
      <c r="N61" s="160">
        <f t="shared" si="7"/>
        <v>7</v>
      </c>
      <c r="O61" s="140"/>
      <c r="P61" s="140"/>
      <c r="Q61" s="140"/>
    </row>
    <row r="62" spans="3:17" ht="14.25">
      <c r="C62" s="5"/>
      <c r="D62" s="211" t="s">
        <v>180</v>
      </c>
      <c r="E62" s="211"/>
      <c r="F62" s="211"/>
      <c r="G62" s="140"/>
      <c r="H62" s="140"/>
      <c r="I62" s="140"/>
      <c r="J62" s="140"/>
      <c r="K62" s="140"/>
      <c r="L62" s="140"/>
      <c r="M62" s="160">
        <f>'5.3. Показники '!M67</f>
        <v>1</v>
      </c>
      <c r="N62" s="160">
        <f t="shared" si="7"/>
        <v>1</v>
      </c>
      <c r="O62" s="140"/>
      <c r="P62" s="140"/>
      <c r="Q62" s="140"/>
    </row>
    <row r="63" spans="3:17" ht="14.25">
      <c r="C63" s="5"/>
      <c r="D63" s="211" t="s">
        <v>181</v>
      </c>
      <c r="E63" s="211"/>
      <c r="F63" s="211"/>
      <c r="G63" s="140"/>
      <c r="H63" s="140"/>
      <c r="I63" s="140"/>
      <c r="J63" s="140"/>
      <c r="K63" s="140"/>
      <c r="L63" s="140"/>
      <c r="M63" s="160">
        <f>'5.3. Показники '!M68</f>
        <v>1</v>
      </c>
      <c r="N63" s="160">
        <f t="shared" si="7"/>
        <v>1</v>
      </c>
      <c r="O63" s="140"/>
      <c r="P63" s="140"/>
      <c r="Q63" s="140"/>
    </row>
    <row r="64" spans="3:17" ht="14.25">
      <c r="C64" s="140"/>
      <c r="D64" s="211" t="s">
        <v>182</v>
      </c>
      <c r="E64" s="211"/>
      <c r="F64" s="211"/>
      <c r="G64" s="140"/>
      <c r="H64" s="140"/>
      <c r="I64" s="140"/>
      <c r="J64" s="140"/>
      <c r="K64" s="140"/>
      <c r="L64" s="140"/>
      <c r="M64" s="160">
        <f>'5.3. Показники '!M69</f>
        <v>0</v>
      </c>
      <c r="N64" s="160">
        <f t="shared" si="7"/>
        <v>0</v>
      </c>
      <c r="O64" s="140"/>
      <c r="P64" s="140"/>
      <c r="Q64" s="140"/>
    </row>
    <row r="65" spans="3:17" ht="14.25">
      <c r="C65" s="140">
        <v>3</v>
      </c>
      <c r="D65" s="254" t="s">
        <v>51</v>
      </c>
      <c r="E65" s="255"/>
      <c r="F65" s="256"/>
      <c r="G65" s="140"/>
      <c r="H65" s="140"/>
      <c r="I65" s="140"/>
      <c r="J65" s="140"/>
      <c r="K65" s="140"/>
      <c r="L65" s="140"/>
      <c r="M65" s="160">
        <f>'5.3. Показники '!M70</f>
        <v>14.286</v>
      </c>
      <c r="N65" s="160">
        <f t="shared" si="7"/>
        <v>14.286</v>
      </c>
      <c r="O65" s="140"/>
      <c r="P65" s="140"/>
      <c r="Q65" s="140"/>
    </row>
    <row r="66" spans="3:17" ht="14.25">
      <c r="C66" s="140"/>
      <c r="D66" s="261" t="s">
        <v>183</v>
      </c>
      <c r="E66" s="262"/>
      <c r="F66" s="262"/>
      <c r="G66" s="140"/>
      <c r="H66" s="140"/>
      <c r="I66" s="140"/>
      <c r="J66" s="140"/>
      <c r="K66" s="140"/>
      <c r="L66" s="140"/>
      <c r="M66" s="160">
        <f>'5.3. Показники '!M71</f>
        <v>19.49898</v>
      </c>
      <c r="N66" s="160">
        <f t="shared" si="7"/>
        <v>19.49898</v>
      </c>
      <c r="O66" s="140"/>
      <c r="P66" s="140"/>
      <c r="Q66" s="140"/>
    </row>
    <row r="67" spans="3:17" ht="14.25">
      <c r="C67" s="140"/>
      <c r="D67" s="261" t="s">
        <v>184</v>
      </c>
      <c r="E67" s="262"/>
      <c r="F67" s="262"/>
      <c r="G67" s="140"/>
      <c r="H67" s="140"/>
      <c r="I67" s="140"/>
      <c r="J67" s="140"/>
      <c r="K67" s="140"/>
      <c r="L67" s="140"/>
      <c r="M67" s="160">
        <f>'5.3. Показники '!M72</f>
        <v>15.999</v>
      </c>
      <c r="N67" s="160">
        <f t="shared" si="7"/>
        <v>15.999</v>
      </c>
      <c r="O67" s="140"/>
      <c r="P67" s="140"/>
      <c r="Q67" s="140"/>
    </row>
    <row r="68" spans="3:17" ht="14.25">
      <c r="C68" s="140"/>
      <c r="D68" s="261" t="s">
        <v>185</v>
      </c>
      <c r="E68" s="262"/>
      <c r="F68" s="262"/>
      <c r="G68" s="140"/>
      <c r="H68" s="140"/>
      <c r="I68" s="140"/>
      <c r="J68" s="140"/>
      <c r="K68" s="140"/>
      <c r="L68" s="140"/>
      <c r="M68" s="160">
        <f>'5.3. Показники '!M73</f>
        <v>0</v>
      </c>
      <c r="N68" s="160">
        <f t="shared" si="7"/>
        <v>0</v>
      </c>
      <c r="O68" s="140"/>
      <c r="P68" s="140"/>
      <c r="Q68" s="140"/>
    </row>
    <row r="69" spans="3:17" ht="14.25">
      <c r="C69" s="140">
        <v>4</v>
      </c>
      <c r="D69" s="254" t="s">
        <v>50</v>
      </c>
      <c r="E69" s="255"/>
      <c r="F69" s="256"/>
      <c r="G69" s="140"/>
      <c r="H69" s="140"/>
      <c r="I69" s="140"/>
      <c r="J69" s="140"/>
      <c r="K69" s="140"/>
      <c r="L69" s="140"/>
      <c r="M69" s="160">
        <f>'5.3. Показники '!M74</f>
        <v>100</v>
      </c>
      <c r="N69" s="160">
        <f t="shared" si="7"/>
        <v>100</v>
      </c>
      <c r="O69" s="140"/>
      <c r="P69" s="140"/>
      <c r="Q69" s="140"/>
    </row>
    <row r="70" spans="3:17" ht="14.25">
      <c r="C70" s="140"/>
      <c r="D70" s="257" t="s">
        <v>186</v>
      </c>
      <c r="E70" s="257"/>
      <c r="F70" s="257"/>
      <c r="G70" s="140"/>
      <c r="H70" s="140"/>
      <c r="I70" s="140"/>
      <c r="J70" s="140"/>
      <c r="K70" s="140"/>
      <c r="L70" s="140"/>
      <c r="M70" s="160">
        <f>'5.3. Показники '!M75</f>
        <v>100</v>
      </c>
      <c r="N70" s="160">
        <f t="shared" si="7"/>
        <v>100</v>
      </c>
      <c r="O70" s="140"/>
      <c r="P70" s="140"/>
      <c r="Q70" s="140"/>
    </row>
    <row r="71" spans="3:17" ht="14.25">
      <c r="C71" s="140"/>
      <c r="D71" s="257" t="s">
        <v>187</v>
      </c>
      <c r="E71" s="257"/>
      <c r="F71" s="257"/>
      <c r="G71" s="140"/>
      <c r="H71" s="140"/>
      <c r="I71" s="140"/>
      <c r="J71" s="140"/>
      <c r="K71" s="140"/>
      <c r="L71" s="140"/>
      <c r="M71" s="160">
        <f>'5.3. Показники '!M76</f>
        <v>100</v>
      </c>
      <c r="N71" s="160">
        <f t="shared" si="7"/>
        <v>100</v>
      </c>
      <c r="O71" s="140"/>
      <c r="P71" s="140"/>
      <c r="Q71" s="140"/>
    </row>
    <row r="72" spans="3:17" ht="14.25">
      <c r="C72" s="140"/>
      <c r="D72" s="257" t="s">
        <v>188</v>
      </c>
      <c r="E72" s="257"/>
      <c r="F72" s="257"/>
      <c r="G72" s="140"/>
      <c r="H72" s="140"/>
      <c r="I72" s="140"/>
      <c r="J72" s="140"/>
      <c r="K72" s="140"/>
      <c r="L72" s="140"/>
      <c r="M72" s="160">
        <f>'5.3. Показники '!M77</f>
        <v>0</v>
      </c>
      <c r="N72" s="160">
        <f t="shared" si="7"/>
        <v>0</v>
      </c>
      <c r="O72" s="140"/>
      <c r="P72" s="140"/>
      <c r="Q72" s="140"/>
    </row>
  </sheetData>
  <sheetProtection/>
  <mergeCells count="73">
    <mergeCell ref="D46:F46"/>
    <mergeCell ref="C2:J2"/>
    <mergeCell ref="D4:F4"/>
    <mergeCell ref="G4:I4"/>
    <mergeCell ref="J4:N4"/>
    <mergeCell ref="D40:F40"/>
    <mergeCell ref="D33:F33"/>
    <mergeCell ref="D34:F34"/>
    <mergeCell ref="D35:F35"/>
    <mergeCell ref="D22:F22"/>
    <mergeCell ref="O4:Q4"/>
    <mergeCell ref="D27:F27"/>
    <mergeCell ref="D5:F5"/>
    <mergeCell ref="D6:F6"/>
    <mergeCell ref="C8:Q8"/>
    <mergeCell ref="D15:F15"/>
    <mergeCell ref="D7:F7"/>
    <mergeCell ref="C11:Q11"/>
    <mergeCell ref="C12:Q12"/>
    <mergeCell ref="D14:F14"/>
    <mergeCell ref="C49:Q49"/>
    <mergeCell ref="D48:F48"/>
    <mergeCell ref="D20:F20"/>
    <mergeCell ref="D29:F29"/>
    <mergeCell ref="D30:F30"/>
    <mergeCell ref="C9:Q9"/>
    <mergeCell ref="C10:Q10"/>
    <mergeCell ref="D28:F28"/>
    <mergeCell ref="D43:F43"/>
    <mergeCell ref="D21:Q21"/>
    <mergeCell ref="D47:F47"/>
    <mergeCell ref="D16:F16"/>
    <mergeCell ref="D45:Q45"/>
    <mergeCell ref="D18:F18"/>
    <mergeCell ref="D19:F19"/>
    <mergeCell ref="D41:Q41"/>
    <mergeCell ref="D31:F31"/>
    <mergeCell ref="D32:F32"/>
    <mergeCell ref="D17:F17"/>
    <mergeCell ref="D42:F42"/>
    <mergeCell ref="C13:Q13"/>
    <mergeCell ref="D44:F44"/>
    <mergeCell ref="D37:F37"/>
    <mergeCell ref="D38:F38"/>
    <mergeCell ref="D39:F39"/>
    <mergeCell ref="D23:F23"/>
    <mergeCell ref="D24:F24"/>
    <mergeCell ref="D25:F25"/>
    <mergeCell ref="D26:F26"/>
    <mergeCell ref="D36:F36"/>
    <mergeCell ref="C50:Q50"/>
    <mergeCell ref="C51:Q51"/>
    <mergeCell ref="D52:F52"/>
    <mergeCell ref="D53:F53"/>
    <mergeCell ref="D54:F54"/>
    <mergeCell ref="D55:F55"/>
    <mergeCell ref="D68:F68"/>
    <mergeCell ref="D56:F56"/>
    <mergeCell ref="D57:F57"/>
    <mergeCell ref="D58:F58"/>
    <mergeCell ref="D59:F59"/>
    <mergeCell ref="D60:F60"/>
    <mergeCell ref="D61:F61"/>
    <mergeCell ref="D70:F70"/>
    <mergeCell ref="D71:F71"/>
    <mergeCell ref="D72:F72"/>
    <mergeCell ref="D65:F65"/>
    <mergeCell ref="D69:F69"/>
    <mergeCell ref="D62:F62"/>
    <mergeCell ref="D63:F63"/>
    <mergeCell ref="D64:F64"/>
    <mergeCell ref="D66:F66"/>
    <mergeCell ref="D67:F67"/>
  </mergeCells>
  <printOptions/>
  <pageMargins left="0" right="0" top="0.3937007874015748" bottom="0.3937007874015748" header="0" footer="0"/>
  <pageSetup fitToHeight="2" fitToWidth="1" horizontalDpi="300" verticalDpi="300" orientation="landscape" pageOrder="overThenDown" paperSize="9" scale="93" r:id="rId1"/>
</worksheet>
</file>

<file path=xl/worksheets/sheet5.xml><?xml version="1.0" encoding="utf-8"?>
<worksheet xmlns="http://schemas.openxmlformats.org/spreadsheetml/2006/main" xmlns:r="http://schemas.openxmlformats.org/officeDocument/2006/relationships">
  <sheetPr>
    <pageSetUpPr fitToPage="1"/>
  </sheetPr>
  <dimension ref="A1:O46"/>
  <sheetViews>
    <sheetView tabSelected="1" zoomScale="96" zoomScaleNormal="96" zoomScalePageLayoutView="0" workbookViewId="0" topLeftCell="B22">
      <selection activeCell="K44" sqref="A1:K44"/>
    </sheetView>
  </sheetViews>
  <sheetFormatPr defaultColWidth="9.140625" defaultRowHeight="12.75"/>
  <cols>
    <col min="1" max="1" width="8.8515625" style="0" hidden="1" customWidth="1"/>
    <col min="2" max="2" width="5.8515625" style="0" customWidth="1"/>
    <col min="3" max="4" width="10.7109375" style="0" customWidth="1"/>
    <col min="5" max="5" width="18.8515625" style="0" customWidth="1"/>
    <col min="6" max="6" width="22.8515625" style="0" customWidth="1"/>
    <col min="7" max="7" width="26.8515625" style="0" customWidth="1"/>
    <col min="8" max="8" width="25.00390625" style="0" customWidth="1"/>
    <col min="9" max="9" width="21.7109375" style="0" customWidth="1"/>
    <col min="10" max="10" width="20.8515625" style="0" customWidth="1"/>
    <col min="11" max="11" width="20.57421875" style="0" customWidth="1"/>
  </cols>
  <sheetData>
    <row r="1" spans="1:11" ht="13.5" customHeight="1">
      <c r="A1" s="1"/>
      <c r="B1" s="35"/>
      <c r="C1" s="35"/>
      <c r="D1" s="35"/>
      <c r="E1" s="35"/>
      <c r="F1" s="35"/>
      <c r="G1" s="35"/>
      <c r="H1" s="35"/>
      <c r="I1" s="35"/>
      <c r="J1" s="35"/>
      <c r="K1" s="35"/>
    </row>
    <row r="2" spans="1:11" ht="13.5" customHeight="1">
      <c r="A2" s="1"/>
      <c r="B2" s="201" t="s">
        <v>83</v>
      </c>
      <c r="C2" s="201"/>
      <c r="D2" s="201"/>
      <c r="E2" s="201"/>
      <c r="F2" s="201"/>
      <c r="G2" s="201"/>
      <c r="H2" s="201"/>
      <c r="I2" s="201"/>
      <c r="J2" s="201"/>
      <c r="K2" s="201"/>
    </row>
    <row r="3" spans="1:11" ht="17.25" customHeight="1">
      <c r="A3" s="1"/>
      <c r="K3" s="64" t="s">
        <v>62</v>
      </c>
    </row>
    <row r="4" spans="1:13" ht="25.5" customHeight="1">
      <c r="A4" s="1"/>
      <c r="B4" s="44" t="s">
        <v>75</v>
      </c>
      <c r="C4" s="308" t="s">
        <v>23</v>
      </c>
      <c r="D4" s="308"/>
      <c r="E4" s="308"/>
      <c r="F4" s="45" t="s">
        <v>76</v>
      </c>
      <c r="G4" s="45" t="s">
        <v>77</v>
      </c>
      <c r="H4" s="45" t="s">
        <v>78</v>
      </c>
      <c r="I4" s="45" t="s">
        <v>26</v>
      </c>
      <c r="J4" s="45" t="s">
        <v>79</v>
      </c>
      <c r="K4" s="46" t="s">
        <v>80</v>
      </c>
      <c r="L4" s="41"/>
      <c r="M4" s="41"/>
    </row>
    <row r="5" spans="1:11" ht="25.5" customHeight="1">
      <c r="A5" s="1"/>
      <c r="B5" s="47">
        <v>1</v>
      </c>
      <c r="C5" s="309">
        <v>2</v>
      </c>
      <c r="D5" s="310"/>
      <c r="E5" s="311"/>
      <c r="F5" s="46">
        <v>3</v>
      </c>
      <c r="G5" s="46">
        <v>4</v>
      </c>
      <c r="H5" s="46">
        <v>5</v>
      </c>
      <c r="I5" s="46" t="s">
        <v>81</v>
      </c>
      <c r="J5" s="46">
        <v>7</v>
      </c>
      <c r="K5" s="19" t="s">
        <v>82</v>
      </c>
    </row>
    <row r="6" spans="2:11" ht="13.5" customHeight="1">
      <c r="B6" s="48" t="s">
        <v>55</v>
      </c>
      <c r="C6" s="309" t="s">
        <v>84</v>
      </c>
      <c r="D6" s="310"/>
      <c r="E6" s="310"/>
      <c r="F6" s="49" t="s">
        <v>85</v>
      </c>
      <c r="G6" s="93"/>
      <c r="H6" s="93"/>
      <c r="I6" s="93"/>
      <c r="J6" s="49" t="s">
        <v>85</v>
      </c>
      <c r="K6" s="49" t="s">
        <v>85</v>
      </c>
    </row>
    <row r="7" spans="2:11" ht="13.5" customHeight="1">
      <c r="B7" s="43"/>
      <c r="C7" s="314" t="s">
        <v>86</v>
      </c>
      <c r="D7" s="314"/>
      <c r="E7" s="314"/>
      <c r="F7" s="49" t="s">
        <v>85</v>
      </c>
      <c r="G7" s="50"/>
      <c r="H7" s="50"/>
      <c r="I7" s="50"/>
      <c r="J7" s="49" t="s">
        <v>85</v>
      </c>
      <c r="K7" s="49" t="s">
        <v>85</v>
      </c>
    </row>
    <row r="8" spans="2:11" ht="20.25" customHeight="1">
      <c r="B8" s="43"/>
      <c r="C8" s="314" t="s">
        <v>87</v>
      </c>
      <c r="D8" s="314"/>
      <c r="E8" s="314"/>
      <c r="F8" s="49" t="s">
        <v>85</v>
      </c>
      <c r="G8" s="92"/>
      <c r="H8" s="92"/>
      <c r="I8" s="92"/>
      <c r="J8" s="49" t="s">
        <v>85</v>
      </c>
      <c r="K8" s="49" t="s">
        <v>85</v>
      </c>
    </row>
    <row r="9" spans="2:11" ht="13.5" customHeight="1">
      <c r="B9" s="43"/>
      <c r="C9" s="314" t="s">
        <v>88</v>
      </c>
      <c r="D9" s="314"/>
      <c r="E9" s="314"/>
      <c r="F9" s="49" t="s">
        <v>85</v>
      </c>
      <c r="G9" s="50"/>
      <c r="H9" s="50"/>
      <c r="I9" s="92"/>
      <c r="J9" s="49" t="s">
        <v>85</v>
      </c>
      <c r="K9" s="49" t="s">
        <v>85</v>
      </c>
    </row>
    <row r="10" spans="2:11" ht="13.5" customHeight="1">
      <c r="B10" s="43"/>
      <c r="C10" s="314" t="s">
        <v>89</v>
      </c>
      <c r="D10" s="314"/>
      <c r="E10" s="314"/>
      <c r="F10" s="49" t="s">
        <v>85</v>
      </c>
      <c r="G10" s="50"/>
      <c r="H10" s="50"/>
      <c r="I10" s="92"/>
      <c r="J10" s="49" t="s">
        <v>85</v>
      </c>
      <c r="K10" s="49" t="s">
        <v>85</v>
      </c>
    </row>
    <row r="11" spans="2:11" ht="18.75" customHeight="1">
      <c r="B11" s="295" t="s">
        <v>90</v>
      </c>
      <c r="C11" s="296"/>
      <c r="D11" s="296"/>
      <c r="E11" s="296"/>
      <c r="F11" s="296"/>
      <c r="G11" s="296"/>
      <c r="H11" s="296"/>
      <c r="I11" s="296"/>
      <c r="J11" s="296"/>
      <c r="K11" s="296"/>
    </row>
    <row r="12" spans="1:11" ht="13.5" customHeight="1">
      <c r="A12" s="1"/>
      <c r="B12" s="51">
        <v>2</v>
      </c>
      <c r="C12" s="202" t="s">
        <v>91</v>
      </c>
      <c r="D12" s="203"/>
      <c r="E12" s="203"/>
      <c r="F12" s="49" t="s">
        <v>85</v>
      </c>
      <c r="G12" s="49"/>
      <c r="H12" s="49"/>
      <c r="I12" s="49"/>
      <c r="J12" s="49" t="s">
        <v>85</v>
      </c>
      <c r="K12" s="49" t="s">
        <v>85</v>
      </c>
    </row>
    <row r="13" spans="1:11" ht="13.5" customHeight="1">
      <c r="A13" s="1"/>
      <c r="B13" s="295" t="s">
        <v>92</v>
      </c>
      <c r="C13" s="296"/>
      <c r="D13" s="296"/>
      <c r="E13" s="296"/>
      <c r="F13" s="296"/>
      <c r="G13" s="296"/>
      <c r="H13" s="296"/>
      <c r="I13" s="296"/>
      <c r="J13" s="296"/>
      <c r="K13" s="296"/>
    </row>
    <row r="14" spans="1:11" ht="13.5" customHeight="1">
      <c r="A14" s="1"/>
      <c r="B14" s="295" t="s">
        <v>93</v>
      </c>
      <c r="C14" s="296"/>
      <c r="D14" s="296"/>
      <c r="E14" s="296"/>
      <c r="F14" s="296"/>
      <c r="G14" s="296"/>
      <c r="H14" s="296"/>
      <c r="I14" s="296"/>
      <c r="J14" s="296"/>
      <c r="K14" s="296"/>
    </row>
    <row r="15" spans="1:11" ht="13.5" customHeight="1">
      <c r="A15" s="1"/>
      <c r="B15" s="52" t="s">
        <v>43</v>
      </c>
      <c r="C15" s="298" t="s">
        <v>94</v>
      </c>
      <c r="D15" s="315"/>
      <c r="E15" s="315"/>
      <c r="F15" s="53"/>
      <c r="G15" s="53"/>
      <c r="H15" s="53"/>
      <c r="I15" s="53"/>
      <c r="J15" s="53"/>
      <c r="K15" s="53"/>
    </row>
    <row r="16" spans="1:11" ht="13.5" customHeight="1">
      <c r="A16" s="1"/>
      <c r="B16" s="52"/>
      <c r="C16" s="298" t="s">
        <v>95</v>
      </c>
      <c r="D16" s="315"/>
      <c r="E16" s="315"/>
      <c r="F16" s="53"/>
      <c r="G16" s="53"/>
      <c r="H16" s="53"/>
      <c r="I16" s="53"/>
      <c r="J16" s="53"/>
      <c r="K16" s="53"/>
    </row>
    <row r="17" spans="1:11" ht="13.5" customHeight="1">
      <c r="A17" s="1"/>
      <c r="B17" s="295" t="s">
        <v>96</v>
      </c>
      <c r="C17" s="296"/>
      <c r="D17" s="296"/>
      <c r="E17" s="296"/>
      <c r="F17" s="296"/>
      <c r="G17" s="296"/>
      <c r="H17" s="296"/>
      <c r="I17" s="296"/>
      <c r="J17" s="296"/>
      <c r="K17" s="296"/>
    </row>
    <row r="18" spans="1:11" ht="18" customHeight="1">
      <c r="A18" s="1"/>
      <c r="B18" s="54" t="s">
        <v>49</v>
      </c>
      <c r="C18" s="297" t="s">
        <v>115</v>
      </c>
      <c r="D18" s="297"/>
      <c r="E18" s="298"/>
      <c r="F18" s="58"/>
      <c r="G18" s="58"/>
      <c r="H18" s="58"/>
      <c r="I18" s="58"/>
      <c r="J18" s="58"/>
      <c r="K18" s="58"/>
    </row>
    <row r="19" spans="1:11" ht="13.5" customHeight="1">
      <c r="A19" s="1"/>
      <c r="B19" s="54" t="s">
        <v>49</v>
      </c>
      <c r="C19" s="297" t="s">
        <v>116</v>
      </c>
      <c r="D19" s="297"/>
      <c r="E19" s="298"/>
      <c r="F19" s="58"/>
      <c r="G19" s="58"/>
      <c r="H19" s="58"/>
      <c r="I19" s="58"/>
      <c r="J19" s="58"/>
      <c r="K19" s="58"/>
    </row>
    <row r="20" spans="1:11" ht="13.5" customHeight="1">
      <c r="A20" s="1"/>
      <c r="B20" s="54"/>
      <c r="C20" s="297" t="s">
        <v>98</v>
      </c>
      <c r="D20" s="297"/>
      <c r="E20" s="298"/>
      <c r="F20" s="58"/>
      <c r="G20" s="58"/>
      <c r="H20" s="58"/>
      <c r="I20" s="58"/>
      <c r="J20" s="58"/>
      <c r="K20" s="58"/>
    </row>
    <row r="21" spans="1:11" ht="20.25" customHeight="1">
      <c r="A21" s="1"/>
      <c r="B21" s="54"/>
      <c r="C21" s="304" t="s">
        <v>97</v>
      </c>
      <c r="D21" s="305"/>
      <c r="E21" s="305"/>
      <c r="F21" s="58"/>
      <c r="G21" s="58"/>
      <c r="H21" s="58"/>
      <c r="I21" s="58"/>
      <c r="J21" s="58"/>
      <c r="K21" s="58"/>
    </row>
    <row r="22" spans="1:11" ht="13.5" customHeight="1">
      <c r="A22" s="1"/>
      <c r="B22" s="295" t="s">
        <v>99</v>
      </c>
      <c r="C22" s="296"/>
      <c r="D22" s="296"/>
      <c r="E22" s="296"/>
      <c r="F22" s="296"/>
      <c r="G22" s="296"/>
      <c r="H22" s="296"/>
      <c r="I22" s="296"/>
      <c r="J22" s="296"/>
      <c r="K22" s="296"/>
    </row>
    <row r="23" spans="1:11" ht="18" customHeight="1">
      <c r="A23" s="1"/>
      <c r="B23" s="54" t="s">
        <v>49</v>
      </c>
      <c r="C23" s="297" t="s">
        <v>115</v>
      </c>
      <c r="D23" s="297"/>
      <c r="E23" s="298"/>
      <c r="F23" s="58"/>
      <c r="G23" s="58"/>
      <c r="H23" s="58"/>
      <c r="I23" s="58"/>
      <c r="J23" s="58"/>
      <c r="K23" s="58"/>
    </row>
    <row r="24" spans="1:11" ht="20.25" customHeight="1">
      <c r="A24" s="1"/>
      <c r="B24" s="54" t="s">
        <v>49</v>
      </c>
      <c r="C24" s="297" t="s">
        <v>116</v>
      </c>
      <c r="D24" s="297"/>
      <c r="E24" s="298"/>
      <c r="F24" s="58"/>
      <c r="G24" s="58"/>
      <c r="H24" s="58"/>
      <c r="I24" s="58"/>
      <c r="J24" s="58"/>
      <c r="K24" s="58"/>
    </row>
    <row r="25" spans="1:11" ht="13.5" customHeight="1">
      <c r="A25" s="1"/>
      <c r="B25" s="54" t="s">
        <v>49</v>
      </c>
      <c r="C25" s="312" t="s">
        <v>98</v>
      </c>
      <c r="D25" s="312"/>
      <c r="E25" s="313"/>
      <c r="F25" s="58"/>
      <c r="G25" s="58"/>
      <c r="H25" s="58"/>
      <c r="I25" s="58"/>
      <c r="J25" s="58"/>
      <c r="K25" s="58"/>
    </row>
    <row r="26" spans="1:11" ht="13.5" customHeight="1">
      <c r="A26" s="1"/>
      <c r="B26" s="55" t="s">
        <v>42</v>
      </c>
      <c r="C26" s="299" t="s">
        <v>100</v>
      </c>
      <c r="D26" s="300"/>
      <c r="E26" s="301"/>
      <c r="F26" s="49" t="s">
        <v>85</v>
      </c>
      <c r="G26" s="49"/>
      <c r="H26" s="49"/>
      <c r="I26" s="49"/>
      <c r="J26" s="49" t="s">
        <v>85</v>
      </c>
      <c r="K26" s="49" t="s">
        <v>85</v>
      </c>
    </row>
    <row r="27" spans="2:11" ht="12.75">
      <c r="B27" s="56"/>
      <c r="C27" s="18"/>
      <c r="D27" s="56"/>
      <c r="E27" s="56"/>
      <c r="F27" s="56"/>
      <c r="G27" s="56"/>
      <c r="H27" s="56"/>
      <c r="I27" s="56"/>
      <c r="J27" s="56"/>
      <c r="K27" s="56"/>
    </row>
    <row r="28" spans="2:11" ht="12.75">
      <c r="B28" s="11" t="s">
        <v>101</v>
      </c>
      <c r="C28" s="11" t="s">
        <v>102</v>
      </c>
      <c r="D28" s="11"/>
      <c r="E28" s="11"/>
      <c r="F28" s="11"/>
      <c r="G28" s="56"/>
      <c r="H28" s="56"/>
      <c r="I28" s="56"/>
      <c r="J28" s="56"/>
      <c r="K28" s="56"/>
    </row>
    <row r="29" spans="2:11" ht="12.75">
      <c r="B29" s="11"/>
      <c r="C29" s="59" t="s">
        <v>122</v>
      </c>
      <c r="D29" s="11"/>
      <c r="E29" s="11"/>
      <c r="F29" s="11"/>
      <c r="G29" s="56"/>
      <c r="H29" s="56"/>
      <c r="I29" s="56"/>
      <c r="J29" s="56"/>
      <c r="K29" s="56"/>
    </row>
    <row r="30" spans="3:4" ht="12.75">
      <c r="C30" s="37"/>
      <c r="D30" s="11"/>
    </row>
    <row r="31" spans="2:11" ht="46.5" customHeight="1">
      <c r="B31" s="11" t="s">
        <v>103</v>
      </c>
      <c r="C31" s="38" t="s">
        <v>104</v>
      </c>
      <c r="D31" s="36"/>
      <c r="E31" s="36"/>
      <c r="F31" s="307" t="s">
        <v>190</v>
      </c>
      <c r="G31" s="307"/>
      <c r="H31" s="307"/>
      <c r="I31" s="307"/>
      <c r="J31" s="307"/>
      <c r="K31" s="307"/>
    </row>
    <row r="32" spans="1:11" s="7" customFormat="1" ht="10.5" customHeight="1">
      <c r="A32" s="17"/>
      <c r="C32" s="260"/>
      <c r="D32" s="260"/>
      <c r="E32" s="260"/>
      <c r="F32" s="260"/>
      <c r="G32" s="260"/>
      <c r="H32" s="260"/>
      <c r="I32" s="260"/>
      <c r="J32" s="260"/>
      <c r="K32" s="260"/>
    </row>
    <row r="33" spans="2:11" ht="13.5" customHeight="1">
      <c r="B33" s="95">
        <v>6</v>
      </c>
      <c r="C33" s="260" t="s">
        <v>105</v>
      </c>
      <c r="D33" s="260"/>
      <c r="E33" s="260"/>
      <c r="F33" s="260"/>
      <c r="G33" s="260"/>
      <c r="H33" s="260"/>
      <c r="I33" s="260"/>
      <c r="J33" s="260"/>
      <c r="K33" s="260"/>
    </row>
    <row r="34" spans="1:11" ht="30" customHeight="1">
      <c r="A34" s="1"/>
      <c r="B34" s="1"/>
      <c r="C34" s="258" t="s">
        <v>106</v>
      </c>
      <c r="D34" s="303"/>
      <c r="E34" s="303"/>
      <c r="F34" s="260" t="s">
        <v>121</v>
      </c>
      <c r="G34" s="259"/>
      <c r="H34" s="259"/>
      <c r="I34" s="259"/>
      <c r="J34" s="259"/>
      <c r="K34" s="259"/>
    </row>
    <row r="35" spans="1:11" ht="52.5" customHeight="1">
      <c r="A35" s="1"/>
      <c r="B35" s="1"/>
      <c r="C35" s="258" t="s">
        <v>107</v>
      </c>
      <c r="D35" s="303"/>
      <c r="E35" s="303"/>
      <c r="F35" s="260" t="s">
        <v>192</v>
      </c>
      <c r="G35" s="259"/>
      <c r="H35" s="259"/>
      <c r="I35" s="259"/>
      <c r="J35" s="259"/>
      <c r="K35" s="259"/>
    </row>
    <row r="36" spans="1:15" ht="24" customHeight="1">
      <c r="A36" s="1"/>
      <c r="B36" s="1"/>
      <c r="C36" s="258" t="s">
        <v>108</v>
      </c>
      <c r="D36" s="303"/>
      <c r="E36" s="303"/>
      <c r="F36" s="260" t="s">
        <v>125</v>
      </c>
      <c r="G36" s="259"/>
      <c r="H36" s="259"/>
      <c r="I36" s="259"/>
      <c r="J36" s="259"/>
      <c r="K36" s="259"/>
      <c r="O36" s="11"/>
    </row>
    <row r="37" spans="1:11" ht="42.75" customHeight="1">
      <c r="A37" s="1"/>
      <c r="B37" s="1"/>
      <c r="C37" s="258" t="s">
        <v>109</v>
      </c>
      <c r="D37" s="303"/>
      <c r="E37" s="303"/>
      <c r="F37" s="260" t="s">
        <v>142</v>
      </c>
      <c r="G37" s="259"/>
      <c r="H37" s="259"/>
      <c r="I37" s="259"/>
      <c r="J37" s="259"/>
      <c r="K37" s="259"/>
    </row>
    <row r="38" spans="1:11" ht="14.25" customHeight="1">
      <c r="A38" s="1"/>
      <c r="B38" s="1"/>
      <c r="C38" s="306"/>
      <c r="D38" s="306"/>
      <c r="E38" s="306"/>
      <c r="F38" s="16"/>
      <c r="G38" s="16"/>
      <c r="H38" s="16"/>
      <c r="I38" s="16"/>
      <c r="J38" s="16"/>
      <c r="K38" s="16"/>
    </row>
    <row r="39" spans="1:11" ht="7.5" customHeight="1">
      <c r="A39" s="1"/>
      <c r="B39" s="1"/>
      <c r="C39" s="1"/>
      <c r="D39" s="1"/>
      <c r="E39" s="1"/>
      <c r="F39" s="1"/>
      <c r="G39" s="1"/>
      <c r="H39" s="1"/>
      <c r="I39" s="1"/>
      <c r="J39" s="1"/>
      <c r="K39" s="1"/>
    </row>
    <row r="40" spans="3:11" ht="15">
      <c r="C40" s="318"/>
      <c r="D40" s="318"/>
      <c r="E40" s="318"/>
      <c r="F40" s="318"/>
      <c r="G40" s="1"/>
      <c r="H40" s="1"/>
      <c r="I40" s="1"/>
      <c r="J40" s="1"/>
      <c r="K40" s="1"/>
    </row>
    <row r="41" spans="3:11" ht="25.5" customHeight="1">
      <c r="C41" s="302" t="s">
        <v>124</v>
      </c>
      <c r="D41" s="302"/>
      <c r="E41" s="302"/>
      <c r="F41" s="302"/>
      <c r="G41" s="4"/>
      <c r="H41" s="1"/>
      <c r="I41" s="316" t="s">
        <v>191</v>
      </c>
      <c r="J41" s="316"/>
      <c r="K41" s="316"/>
    </row>
    <row r="42" spans="3:11" ht="12.75">
      <c r="C42" s="1"/>
      <c r="D42" s="1"/>
      <c r="E42" s="1"/>
      <c r="F42" s="1"/>
      <c r="G42" s="3" t="s">
        <v>0</v>
      </c>
      <c r="H42" s="1"/>
      <c r="I42" s="317" t="s">
        <v>1</v>
      </c>
      <c r="J42" s="317"/>
      <c r="K42" s="317"/>
    </row>
    <row r="44" spans="3:11" ht="12.75">
      <c r="C44" s="40"/>
      <c r="D44" s="40"/>
      <c r="E44" s="40"/>
      <c r="F44" s="40"/>
      <c r="G44" s="40"/>
      <c r="H44" s="40"/>
      <c r="I44" s="40"/>
      <c r="J44" s="40"/>
      <c r="K44" s="40"/>
    </row>
    <row r="45" spans="3:11" ht="12.75">
      <c r="C45" s="40"/>
      <c r="D45" s="40"/>
      <c r="E45" s="40"/>
      <c r="F45" s="40"/>
      <c r="G45" s="40"/>
      <c r="H45" s="40"/>
      <c r="I45" s="40"/>
      <c r="J45" s="40"/>
      <c r="K45" s="40"/>
    </row>
    <row r="46" spans="3:11" ht="12.75">
      <c r="C46" s="40"/>
      <c r="D46" s="40"/>
      <c r="E46" s="40"/>
      <c r="F46" s="40"/>
      <c r="G46" s="40"/>
      <c r="H46" s="40"/>
      <c r="I46" s="40"/>
      <c r="J46" s="40"/>
      <c r="K46" s="40"/>
    </row>
  </sheetData>
  <sheetProtection/>
  <mergeCells count="40">
    <mergeCell ref="I42:K42"/>
    <mergeCell ref="I41:K41"/>
    <mergeCell ref="C8:E8"/>
    <mergeCell ref="C9:E9"/>
    <mergeCell ref="C10:E10"/>
    <mergeCell ref="B13:K13"/>
    <mergeCell ref="B14:K14"/>
    <mergeCell ref="B17:K17"/>
    <mergeCell ref="F37:K37"/>
    <mergeCell ref="C40:F40"/>
    <mergeCell ref="B2:K2"/>
    <mergeCell ref="C4:E4"/>
    <mergeCell ref="C5:E5"/>
    <mergeCell ref="C24:E24"/>
    <mergeCell ref="C25:E25"/>
    <mergeCell ref="C6:E6"/>
    <mergeCell ref="C7:E7"/>
    <mergeCell ref="C15:E15"/>
    <mergeCell ref="C12:E12"/>
    <mergeCell ref="C16:E16"/>
    <mergeCell ref="C19:E19"/>
    <mergeCell ref="C21:E21"/>
    <mergeCell ref="F35:K35"/>
    <mergeCell ref="C35:E35"/>
    <mergeCell ref="C37:E37"/>
    <mergeCell ref="C38:E38"/>
    <mergeCell ref="C34:E34"/>
    <mergeCell ref="F34:K34"/>
    <mergeCell ref="C23:E23"/>
    <mergeCell ref="F31:K31"/>
    <mergeCell ref="B11:K11"/>
    <mergeCell ref="C18:E18"/>
    <mergeCell ref="C20:E20"/>
    <mergeCell ref="B22:K22"/>
    <mergeCell ref="C26:E26"/>
    <mergeCell ref="C41:F41"/>
    <mergeCell ref="C32:K32"/>
    <mergeCell ref="C33:K33"/>
    <mergeCell ref="C36:E36"/>
    <mergeCell ref="F36:K36"/>
  </mergeCells>
  <printOptions/>
  <pageMargins left="0.2755905511811024" right="0.2755905511811024" top="0.2755905511811024" bottom="0.2755905511811024" header="0.5118110236220472" footer="0.5118110236220472"/>
  <pageSetup fitToHeight="1" fitToWidth="1" horizontalDpi="300" verticalDpi="300" orientation="landscape" pageOrder="overThenDown" paperSize="9" scale="72"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Intel</dc:creator>
  <cp:keywords/>
  <dc:description/>
  <cp:lastModifiedBy>04l408sy</cp:lastModifiedBy>
  <cp:lastPrinted>2022-02-08T08:04:13Z</cp:lastPrinted>
  <dcterms:created xsi:type="dcterms:W3CDTF">2019-01-09T14:21:23Z</dcterms:created>
  <dcterms:modified xsi:type="dcterms:W3CDTF">2022-02-08T08:04:15Z</dcterms:modified>
  <cp:category/>
  <cp:version/>
  <cp:contentType/>
  <cp:contentStatus/>
</cp:coreProperties>
</file>